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1840" windowHeight="13140"/>
  </bookViews>
  <sheets>
    <sheet name="8" sheetId="2" r:id="rId1"/>
    <sheet name="Лист3" sheetId="3" state="hidden" r:id="rId2"/>
  </sheets>
  <definedNames>
    <definedName name="_ftn1" localSheetId="0">'8'!$B$1988</definedName>
    <definedName name="_ftn10" localSheetId="0">'8'!$B$1999</definedName>
    <definedName name="_ftn11" localSheetId="0">'8'!$B$2000</definedName>
    <definedName name="_ftn12" localSheetId="0">'8'!$B$2001</definedName>
    <definedName name="_ftn13" localSheetId="0">'8'!$B$2002</definedName>
    <definedName name="_ftn14" localSheetId="0">'8'!$B$2004</definedName>
    <definedName name="_ftn15" localSheetId="0">'8'!$B$2005</definedName>
    <definedName name="_ftn16" localSheetId="0">'8'!$B$2006</definedName>
    <definedName name="_ftn17" localSheetId="0">'8'!$B$2007</definedName>
    <definedName name="_ftn18" localSheetId="0">'8'!$B$2008</definedName>
    <definedName name="_ftn19" localSheetId="0">'8'!$B$2009</definedName>
    <definedName name="_ftn2" localSheetId="0">'8'!$B$1989</definedName>
    <definedName name="_ftn20" localSheetId="0">'8'!$B$2010</definedName>
    <definedName name="_ftn21" localSheetId="0">'8'!$B$2011</definedName>
    <definedName name="_ftn22" localSheetId="0">'8'!$B$2012</definedName>
    <definedName name="_ftn23" localSheetId="0">'8'!$B$2013</definedName>
    <definedName name="_ftn24" localSheetId="0">'8'!$B$2014</definedName>
    <definedName name="_ftn25" localSheetId="0">'8'!$B$2015</definedName>
    <definedName name="_ftn26" localSheetId="0">'8'!$B$2016</definedName>
    <definedName name="_ftn27" localSheetId="0">'8'!$B$2017</definedName>
    <definedName name="_ftn28" localSheetId="0">'8'!$B$2018</definedName>
    <definedName name="_ftn29" localSheetId="0">'8'!$B$2019</definedName>
    <definedName name="_ftn3" localSheetId="0">'8'!$B$1990</definedName>
    <definedName name="_ftn30" localSheetId="0">'8'!$B$2020</definedName>
    <definedName name="_ftn31" localSheetId="0">'8'!$B$2021</definedName>
    <definedName name="_ftn32" localSheetId="0">'8'!$B$2022</definedName>
    <definedName name="_ftn33" localSheetId="0">'8'!$B$2023</definedName>
    <definedName name="_ftn34" localSheetId="0">'8'!$B$2024</definedName>
    <definedName name="_ftn35" localSheetId="0">'8'!$B$2025</definedName>
    <definedName name="_ftn36" localSheetId="0">'8'!$B$2026</definedName>
    <definedName name="_ftn4" localSheetId="0">'8'!$B$1991</definedName>
    <definedName name="_ftn5" localSheetId="0">'8'!$B$1992</definedName>
    <definedName name="_ftn6" localSheetId="0">'8'!$B$1995</definedName>
    <definedName name="_ftn7" localSheetId="0">'8'!$B$1996</definedName>
    <definedName name="_ftn8" localSheetId="0">'8'!$B$1997</definedName>
    <definedName name="_ftn9" localSheetId="0">'8'!$B$1998</definedName>
    <definedName name="_ftnref1" localSheetId="0">'8'!$B$211</definedName>
    <definedName name="_ftnref10" localSheetId="0">'8'!$B$271</definedName>
    <definedName name="_ftnref11" localSheetId="0">'8'!$B$281</definedName>
    <definedName name="_ftnref12" localSheetId="0">'8'!$B$283</definedName>
    <definedName name="_ftnref13" localSheetId="0">'8'!$B$337</definedName>
    <definedName name="_ftnref14" localSheetId="0">'8'!$B$359</definedName>
    <definedName name="_ftnref15" localSheetId="0">'8'!$B$366</definedName>
    <definedName name="_ftnref16" localSheetId="0">'8'!$B$371</definedName>
    <definedName name="_ftnref17" localSheetId="0">'8'!$B$509</definedName>
    <definedName name="_ftnref18" localSheetId="0">'8'!$B$727</definedName>
    <definedName name="_ftnref19" localSheetId="0">'8'!$B$794</definedName>
    <definedName name="_ftnref2" localSheetId="0">'8'!$B$212</definedName>
    <definedName name="_ftnref20" localSheetId="0">'8'!$B$801</definedName>
    <definedName name="_ftnref23" localSheetId="0">'8'!$B$994</definedName>
    <definedName name="_ftnref24" localSheetId="0">'8'!$B$1002</definedName>
    <definedName name="_ftnref25" localSheetId="0">'8'!$B$1174</definedName>
    <definedName name="_ftnref26" localSheetId="0">'8'!$B$1182</definedName>
    <definedName name="_ftnref27" localSheetId="0">'8'!$B$1186</definedName>
    <definedName name="_ftnref28" localSheetId="0">'8'!$B$1187</definedName>
    <definedName name="_ftnref29" localSheetId="0">'8'!$B$1192</definedName>
    <definedName name="_ftnref3" localSheetId="0">'8'!$B$217</definedName>
    <definedName name="_ftnref30" localSheetId="0">'8'!$B$1320</definedName>
    <definedName name="_ftnref33" localSheetId="0">'8'!$B$1357</definedName>
    <definedName name="_ftnref34" localSheetId="0">'8'!$B$1379</definedName>
    <definedName name="_ftnref35" localSheetId="0">'8'!$B$1403</definedName>
    <definedName name="_ftnref36" localSheetId="0">'8'!$B$1484</definedName>
    <definedName name="_ftnref6" localSheetId="0">'8'!$B$220</definedName>
    <definedName name="_ftnref7" localSheetId="0">'8'!$B$230</definedName>
    <definedName name="_ftnref8" localSheetId="0">'8'!$B$250</definedName>
    <definedName name="_ftnref9" localSheetId="0">'8'!$B$261</definedName>
  </definedNames>
  <calcPr calcId="144525"/>
</workbook>
</file>

<file path=xl/calcChain.xml><?xml version="1.0" encoding="utf-8"?>
<calcChain xmlns="http://schemas.openxmlformats.org/spreadsheetml/2006/main">
  <c r="F118" i="2" l="1"/>
  <c r="F80" i="2"/>
  <c r="F76" i="2"/>
  <c r="F19" i="2" l="1"/>
  <c r="F49" i="2"/>
  <c r="F44" i="2"/>
  <c r="F110" i="2"/>
  <c r="G113" i="2"/>
  <c r="H113" i="2"/>
  <c r="F113" i="2"/>
  <c r="G196" i="2"/>
  <c r="H196" i="2"/>
  <c r="G162" i="2"/>
  <c r="H162" i="2"/>
  <c r="F162" i="2"/>
  <c r="G163" i="2"/>
  <c r="H163" i="2"/>
  <c r="F163" i="2"/>
  <c r="G164" i="2"/>
  <c r="H164" i="2"/>
  <c r="F164" i="2"/>
  <c r="G161" i="2"/>
  <c r="H161" i="2"/>
  <c r="F161" i="2"/>
  <c r="G140" i="2"/>
  <c r="H140" i="2"/>
  <c r="G135" i="2"/>
  <c r="H135" i="2"/>
  <c r="G134" i="2"/>
  <c r="H134" i="2"/>
  <c r="G133" i="2"/>
  <c r="H133" i="2"/>
  <c r="H117" i="2"/>
  <c r="G127" i="2"/>
  <c r="H127" i="2"/>
  <c r="F127" i="2"/>
  <c r="F95" i="2"/>
  <c r="F94" i="2" s="1"/>
  <c r="F93" i="2" s="1"/>
  <c r="F92" i="2" s="1"/>
  <c r="G44" i="2" l="1"/>
  <c r="H44" i="2"/>
  <c r="G139" i="2"/>
  <c r="G138" i="2" s="1"/>
  <c r="H139" i="2"/>
  <c r="H138" i="2" s="1"/>
  <c r="G159" i="2"/>
  <c r="F159" i="2"/>
  <c r="F178" i="2"/>
  <c r="F177" i="2" s="1"/>
  <c r="F176" i="2" s="1"/>
  <c r="F175" i="2" s="1"/>
  <c r="G170" i="2"/>
  <c r="G169" i="2" s="1"/>
  <c r="H170" i="2"/>
  <c r="H169" i="2" s="1"/>
  <c r="F170" i="2"/>
  <c r="H118" i="2"/>
  <c r="G118" i="2"/>
  <c r="H75" i="2"/>
  <c r="H74" i="2" s="1"/>
  <c r="H73" i="2" s="1"/>
  <c r="G75" i="2"/>
  <c r="G74" i="2" s="1"/>
  <c r="G73" i="2" s="1"/>
  <c r="F75" i="2"/>
  <c r="F74" i="2" s="1"/>
  <c r="F73" i="2" s="1"/>
  <c r="G35" i="2"/>
  <c r="H35" i="2"/>
  <c r="F35" i="2"/>
  <c r="F133" i="2"/>
  <c r="F140" i="2"/>
  <c r="F139" i="2" s="1"/>
  <c r="F138" i="2" s="1"/>
  <c r="F53" i="2" l="1"/>
  <c r="F52" i="2" s="1"/>
  <c r="F51" i="2" s="1"/>
  <c r="F50" i="2" s="1"/>
  <c r="F24" i="2"/>
  <c r="F23" i="2" s="1"/>
  <c r="F22" i="2" s="1"/>
  <c r="F21" i="2" s="1"/>
  <c r="F203" i="2"/>
  <c r="F202" i="2" s="1"/>
  <c r="F201" i="2" s="1"/>
  <c r="F200" i="2" s="1"/>
  <c r="F169" i="2" l="1"/>
  <c r="F84" i="2"/>
  <c r="F83" i="2" s="1"/>
  <c r="F82" i="2" s="1"/>
  <c r="F81" i="2" s="1"/>
  <c r="G110" i="2" l="1"/>
  <c r="H110" i="2"/>
  <c r="H205" i="2"/>
  <c r="G205" i="2"/>
  <c r="F208" i="2"/>
  <c r="F207" i="2" s="1"/>
  <c r="F206" i="2" s="1"/>
  <c r="F205" i="2" s="1"/>
  <c r="F198" i="2"/>
  <c r="F197" i="2" s="1"/>
  <c r="F196" i="2" s="1"/>
  <c r="F195" i="2" s="1"/>
  <c r="H195" i="2"/>
  <c r="G195" i="2"/>
  <c r="H193" i="2" l="1"/>
  <c r="G193" i="2"/>
  <c r="F193" i="2"/>
  <c r="H192" i="2"/>
  <c r="G192" i="2"/>
  <c r="F192" i="2"/>
  <c r="H191" i="2"/>
  <c r="G191" i="2"/>
  <c r="F191" i="2"/>
  <c r="H190" i="2"/>
  <c r="G190" i="2"/>
  <c r="F190" i="2"/>
  <c r="A20" i="2" l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H58" i="2"/>
  <c r="H57" i="2" s="1"/>
  <c r="H56" i="2" s="1"/>
  <c r="H55" i="2" s="1"/>
  <c r="G58" i="2"/>
  <c r="G57" i="2" s="1"/>
  <c r="G56" i="2" s="1"/>
  <c r="G55" i="2" s="1"/>
  <c r="F58" i="2"/>
  <c r="F57" i="2" s="1"/>
  <c r="F56" i="2" s="1"/>
  <c r="F55" i="2" s="1"/>
  <c r="A50" i="2" l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F117" i="2"/>
  <c r="A92" i="2" l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G145" i="2"/>
  <c r="G144" i="2" s="1"/>
  <c r="G143" i="2" s="1"/>
  <c r="G142" i="2" s="1"/>
  <c r="H145" i="2"/>
  <c r="H144" i="2" s="1"/>
  <c r="H143" i="2" s="1"/>
  <c r="H142" i="2" s="1"/>
  <c r="F145" i="2"/>
  <c r="F144" i="2" s="1"/>
  <c r="F143" i="2" s="1"/>
  <c r="F142" i="2" s="1"/>
  <c r="H116" i="2"/>
  <c r="F116" i="2"/>
  <c r="F115" i="2" s="1"/>
  <c r="G117" i="2"/>
  <c r="G116" i="2" s="1"/>
  <c r="H79" i="2"/>
  <c r="H78" i="2" s="1"/>
  <c r="H77" i="2" s="1"/>
  <c r="G79" i="2"/>
  <c r="G78" i="2" s="1"/>
  <c r="G77" i="2" s="1"/>
  <c r="F79" i="2"/>
  <c r="F78" i="2" s="1"/>
  <c r="F77" i="2" s="1"/>
  <c r="H69" i="2"/>
  <c r="H68" i="2" s="1"/>
  <c r="H67" i="2" s="1"/>
  <c r="H66" i="2" s="1"/>
  <c r="G69" i="2"/>
  <c r="G68" i="2" s="1"/>
  <c r="G67" i="2" s="1"/>
  <c r="G66" i="2" s="1"/>
  <c r="F69" i="2"/>
  <c r="F68" i="2" s="1"/>
  <c r="F67" i="2" s="1"/>
  <c r="F66" i="2" s="1"/>
  <c r="A175" i="2" l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G43" i="2"/>
  <c r="H43" i="2"/>
  <c r="F43" i="2"/>
  <c r="A200" i="2" l="1"/>
  <c r="A201" i="2" s="1"/>
  <c r="A202" i="2" s="1"/>
  <c r="A203" i="2" s="1"/>
  <c r="A204" i="2" s="1"/>
  <c r="A205" i="2" s="1"/>
  <c r="A206" i="2" s="1"/>
  <c r="A207" i="2" s="1"/>
  <c r="F183" i="2"/>
  <c r="F182" i="2" s="1"/>
  <c r="F181" i="2" s="1"/>
  <c r="F180" i="2" s="1"/>
  <c r="G42" i="2"/>
  <c r="H42" i="2"/>
  <c r="F42" i="2"/>
  <c r="G39" i="2"/>
  <c r="H39" i="2"/>
  <c r="F39" i="2"/>
  <c r="A208" i="2" l="1"/>
  <c r="A209" i="2" s="1"/>
  <c r="A210" i="2" s="1"/>
  <c r="A211" i="2" s="1"/>
  <c r="A212" i="2" s="1"/>
  <c r="F41" i="2"/>
  <c r="G38" i="2" l="1"/>
  <c r="H38" i="2"/>
  <c r="F38" i="2"/>
  <c r="H101" i="2" l="1"/>
  <c r="H100" i="2" s="1"/>
  <c r="H99" i="2" s="1"/>
  <c r="H98" i="2" s="1"/>
  <c r="H97" i="2" s="1"/>
  <c r="G101" i="2"/>
  <c r="G100" i="2" s="1"/>
  <c r="G99" i="2" s="1"/>
  <c r="G98" i="2" s="1"/>
  <c r="G97" i="2" s="1"/>
  <c r="F101" i="2"/>
  <c r="F100" i="2" s="1"/>
  <c r="F99" i="2" s="1"/>
  <c r="F98" i="2" s="1"/>
  <c r="F97" i="2" s="1"/>
  <c r="G112" i="2" l="1"/>
  <c r="H112" i="2"/>
  <c r="F112" i="2"/>
  <c r="G72" i="2"/>
  <c r="H72" i="2"/>
  <c r="F72" i="2"/>
  <c r="F71" i="2" s="1"/>
  <c r="G29" i="2"/>
  <c r="G28" i="2" s="1"/>
  <c r="G27" i="2" s="1"/>
  <c r="G26" i="2" s="1"/>
  <c r="H29" i="2"/>
  <c r="H28" i="2" s="1"/>
  <c r="H27" i="2" s="1"/>
  <c r="H26" i="2" s="1"/>
  <c r="F29" i="2"/>
  <c r="F28" i="2" s="1"/>
  <c r="F27" i="2" s="1"/>
  <c r="F26" i="2" s="1"/>
  <c r="G71" i="2" l="1"/>
  <c r="H71" i="2"/>
  <c r="H188" i="2"/>
  <c r="H187" i="2" s="1"/>
  <c r="H186" i="2" s="1"/>
  <c r="H185" i="2" s="1"/>
  <c r="G188" i="2"/>
  <c r="G187" i="2" s="1"/>
  <c r="G186" i="2" s="1"/>
  <c r="G185" i="2" s="1"/>
  <c r="H136" i="2"/>
  <c r="G136" i="2"/>
  <c r="H173" i="2"/>
  <c r="H172" i="2" s="1"/>
  <c r="H171" i="2" s="1"/>
  <c r="G173" i="2"/>
  <c r="G172" i="2" s="1"/>
  <c r="G171" i="2" s="1"/>
  <c r="H168" i="2"/>
  <c r="H167" i="2" s="1"/>
  <c r="G168" i="2"/>
  <c r="G167" i="2" s="1"/>
  <c r="H157" i="2"/>
  <c r="G157" i="2"/>
  <c r="H155" i="2"/>
  <c r="H154" i="2" s="1"/>
  <c r="H153" i="2" s="1"/>
  <c r="G155" i="2"/>
  <c r="G154" i="2" s="1"/>
  <c r="G153" i="2" s="1"/>
  <c r="H150" i="2"/>
  <c r="H149" i="2" s="1"/>
  <c r="H148" i="2" s="1"/>
  <c r="H147" i="2" s="1"/>
  <c r="G150" i="2"/>
  <c r="G149" i="2" s="1"/>
  <c r="G148" i="2" s="1"/>
  <c r="G147" i="2" s="1"/>
  <c r="H131" i="2"/>
  <c r="H130" i="2" s="1"/>
  <c r="H129" i="2" s="1"/>
  <c r="H128" i="2" s="1"/>
  <c r="G131" i="2"/>
  <c r="G130" i="2" s="1"/>
  <c r="G129" i="2" s="1"/>
  <c r="G128" i="2" s="1"/>
  <c r="H126" i="2"/>
  <c r="H125" i="2" s="1"/>
  <c r="H124" i="2" s="1"/>
  <c r="H123" i="2" s="1"/>
  <c r="G126" i="2"/>
  <c r="G125" i="2" s="1"/>
  <c r="G124" i="2" s="1"/>
  <c r="G123" i="2" s="1"/>
  <c r="H121" i="2"/>
  <c r="H120" i="2" s="1"/>
  <c r="H119" i="2" s="1"/>
  <c r="G121" i="2"/>
  <c r="G120" i="2" s="1"/>
  <c r="G119" i="2" s="1"/>
  <c r="H115" i="2"/>
  <c r="G115" i="2"/>
  <c r="H111" i="2"/>
  <c r="G111" i="2"/>
  <c r="H108" i="2"/>
  <c r="H107" i="2" s="1"/>
  <c r="H106" i="2" s="1"/>
  <c r="H105" i="2" s="1"/>
  <c r="G108" i="2"/>
  <c r="G107" i="2" s="1"/>
  <c r="G106" i="2" s="1"/>
  <c r="G105" i="2" s="1"/>
  <c r="H90" i="2"/>
  <c r="H89" i="2" s="1"/>
  <c r="H88" i="2" s="1"/>
  <c r="H87" i="2" s="1"/>
  <c r="H86" i="2" s="1"/>
  <c r="G90" i="2"/>
  <c r="G89" i="2" s="1"/>
  <c r="G88" i="2" s="1"/>
  <c r="G87" i="2" s="1"/>
  <c r="G86" i="2" s="1"/>
  <c r="H64" i="2"/>
  <c r="H63" i="2" s="1"/>
  <c r="H62" i="2" s="1"/>
  <c r="G64" i="2"/>
  <c r="G63" i="2" s="1"/>
  <c r="G62" i="2" s="1"/>
  <c r="H48" i="2"/>
  <c r="H47" i="2" s="1"/>
  <c r="H46" i="2" s="1"/>
  <c r="H45" i="2" s="1"/>
  <c r="G48" i="2"/>
  <c r="G47" i="2" s="1"/>
  <c r="G46" i="2" s="1"/>
  <c r="G45" i="2" s="1"/>
  <c r="H41" i="2"/>
  <c r="G41" i="2"/>
  <c r="H37" i="2"/>
  <c r="G37" i="2"/>
  <c r="H34" i="2"/>
  <c r="H33" i="2" s="1"/>
  <c r="H32" i="2" s="1"/>
  <c r="H31" i="2" s="1"/>
  <c r="G34" i="2"/>
  <c r="G33" i="2" s="1"/>
  <c r="G32" i="2" s="1"/>
  <c r="G31" i="2" s="1"/>
  <c r="G104" i="2" l="1"/>
  <c r="H104" i="2"/>
  <c r="G61" i="2"/>
  <c r="G60" i="2" s="1"/>
  <c r="H61" i="2"/>
  <c r="H60" i="2" s="1"/>
  <c r="G36" i="2"/>
  <c r="G20" i="2" s="1"/>
  <c r="H36" i="2"/>
  <c r="G166" i="2"/>
  <c r="G152" i="2"/>
  <c r="H152" i="2"/>
  <c r="H166" i="2"/>
  <c r="H103" i="2" l="1"/>
  <c r="G103" i="2"/>
  <c r="G19" i="2"/>
  <c r="H20" i="2"/>
  <c r="H19" i="2" s="1"/>
  <c r="F188" i="2"/>
  <c r="F187" i="2" s="1"/>
  <c r="F186" i="2" s="1"/>
  <c r="F185" i="2" s="1"/>
  <c r="F136" i="2"/>
  <c r="F135" i="2"/>
  <c r="F134" i="2"/>
  <c r="F173" i="2"/>
  <c r="F172" i="2" s="1"/>
  <c r="F171" i="2" s="1"/>
  <c r="F168" i="2"/>
  <c r="F167" i="2" s="1"/>
  <c r="F157" i="2"/>
  <c r="F155" i="2"/>
  <c r="F154" i="2" s="1"/>
  <c r="F153" i="2" s="1"/>
  <c r="F150" i="2"/>
  <c r="F149" i="2" s="1"/>
  <c r="F148" i="2" s="1"/>
  <c r="F147" i="2" s="1"/>
  <c r="F131" i="2"/>
  <c r="F130" i="2" s="1"/>
  <c r="F129" i="2" s="1"/>
  <c r="F128" i="2" s="1"/>
  <c r="F126" i="2"/>
  <c r="F125" i="2" s="1"/>
  <c r="F124" i="2" s="1"/>
  <c r="F123" i="2" s="1"/>
  <c r="F120" i="2"/>
  <c r="F119" i="2" s="1"/>
  <c r="F111" i="2"/>
  <c r="F108" i="2"/>
  <c r="F107" i="2" s="1"/>
  <c r="F106" i="2" s="1"/>
  <c r="F105" i="2" s="1"/>
  <c r="F90" i="2"/>
  <c r="F89" i="2" s="1"/>
  <c r="F88" i="2" s="1"/>
  <c r="F87" i="2" s="1"/>
  <c r="F86" i="2" s="1"/>
  <c r="F64" i="2"/>
  <c r="F63" i="2" s="1"/>
  <c r="F62" i="2" s="1"/>
  <c r="F48" i="2"/>
  <c r="F47" i="2" s="1"/>
  <c r="F46" i="2" s="1"/>
  <c r="F45" i="2" s="1"/>
  <c r="F37" i="2"/>
  <c r="F36" i="2" s="1"/>
  <c r="F34" i="2"/>
  <c r="F33" i="2" s="1"/>
  <c r="F32" i="2" s="1"/>
  <c r="F31" i="2" s="1"/>
  <c r="F104" i="2" l="1"/>
  <c r="H212" i="2"/>
  <c r="F152" i="2"/>
  <c r="F20" i="2"/>
  <c r="G212" i="2"/>
  <c r="F61" i="2"/>
  <c r="F60" i="2" s="1"/>
  <c r="F166" i="2"/>
  <c r="F103" i="2" l="1"/>
  <c r="F212" i="2" l="1"/>
</calcChain>
</file>

<file path=xl/sharedStrings.xml><?xml version="1.0" encoding="utf-8"?>
<sst xmlns="http://schemas.openxmlformats.org/spreadsheetml/2006/main" count="527" uniqueCount="166">
  <si>
    <t>Наименование главных распорядителей и наименование показателей бюджетной классификации</t>
  </si>
  <si>
    <t xml:space="preserve"> Раздел-</t>
  </si>
  <si>
    <t>подраздел</t>
  </si>
  <si>
    <t>Целевая</t>
  </si>
  <si>
    <t xml:space="preserve">  статья</t>
  </si>
  <si>
    <t xml:space="preserve">   Вид</t>
  </si>
  <si>
    <t>расходов</t>
  </si>
  <si>
    <t>№ строки</t>
  </si>
  <si>
    <t>Иные закупки товаров, работ и услуг для обеспечения государственных (муниципальных) нужд</t>
  </si>
  <si>
    <t>200</t>
  </si>
  <si>
    <t>240</t>
  </si>
  <si>
    <t>0500</t>
  </si>
  <si>
    <t>0503</t>
  </si>
  <si>
    <t>Жилищно-коммунальное хозяйство</t>
  </si>
  <si>
    <t>Благоустройство</t>
  </si>
  <si>
    <t>Национальная экономика</t>
  </si>
  <si>
    <t>Дорожное хозяйство(дорожные фонды)</t>
  </si>
  <si>
    <t>0400</t>
  </si>
  <si>
    <t>0409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</si>
  <si>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</si>
  <si>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</si>
  <si>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</si>
  <si>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</si>
  <si>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</t>
  </si>
  <si>
    <t>120</t>
  </si>
  <si>
    <t>0100</t>
  </si>
  <si>
    <t>0104</t>
  </si>
  <si>
    <t>1000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</si>
  <si>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</si>
  <si>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</si>
  <si>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Иные бюджетные ассигнования</t>
  </si>
  <si>
    <t>Резервные средства</t>
  </si>
  <si>
    <t>800</t>
  </si>
  <si>
    <t>870</t>
  </si>
  <si>
    <t>0111</t>
  </si>
  <si>
    <t xml:space="preserve">Резервные фонды 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</si>
  <si>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</si>
  <si>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</si>
  <si>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</si>
  <si>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</si>
  <si>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1001</t>
  </si>
  <si>
    <t>Социальная политика</t>
  </si>
  <si>
    <t>Пенсионное обеспечение</t>
  </si>
  <si>
    <t>Национальная оборона</t>
  </si>
  <si>
    <t>Мобилизационная и вневойсковая подготовка</t>
  </si>
  <si>
    <t>0200</t>
  </si>
  <si>
    <t>0203</t>
  </si>
  <si>
    <t>Физическая культура и спорт</t>
  </si>
  <si>
    <t>Массовый спорт</t>
  </si>
  <si>
    <t>1100</t>
  </si>
  <si>
    <t>1102</t>
  </si>
  <si>
    <t xml:space="preserve">                        сельского Совета депутатов</t>
  </si>
  <si>
    <t>7810000000</t>
  </si>
  <si>
    <t>7810000510</t>
  </si>
  <si>
    <t>7810000530</t>
  </si>
  <si>
    <t>7810000550</t>
  </si>
  <si>
    <t>7810051180</t>
  </si>
  <si>
    <t>7810087010</t>
  </si>
  <si>
    <t>850</t>
  </si>
  <si>
    <t>Уплата налогов, сборов и иных платежей</t>
  </si>
  <si>
    <t>0300</t>
  </si>
  <si>
    <t>0310</t>
  </si>
  <si>
    <t>Национальная безопасность и правоохранительная деятельность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</si>
  <si>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</si>
  <si>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надзора)</t>
  </si>
  <si>
    <t>0106</t>
  </si>
  <si>
    <t>Межбюджетные трансферты</t>
  </si>
  <si>
    <t>Иные межбюджетные трансферты</t>
  </si>
  <si>
    <t>Культура, кинематография</t>
  </si>
  <si>
    <t xml:space="preserve">Культура </t>
  </si>
  <si>
    <t>500</t>
  </si>
  <si>
    <t>540</t>
  </si>
  <si>
    <t>0800</t>
  </si>
  <si>
    <t>0801</t>
  </si>
  <si>
    <t xml:space="preserve">                         к решению Чулымского</t>
  </si>
  <si>
    <t>0100000000</t>
  </si>
  <si>
    <t>0110000000</t>
  </si>
  <si>
    <t>0110085010</t>
  </si>
  <si>
    <t>0110085020</t>
  </si>
  <si>
    <t>0110085030</t>
  </si>
  <si>
    <t>0110085040</t>
  </si>
  <si>
    <t>Закупка товаров, работ и услуг для обеспечения  государственных (муниципальных) нужд</t>
  </si>
  <si>
    <t>Жилищное хозяйство</t>
  </si>
  <si>
    <t>0501</t>
  </si>
  <si>
    <t>0120000000</t>
  </si>
  <si>
    <t>0120086010</t>
  </si>
  <si>
    <t>7810000580</t>
  </si>
  <si>
    <t>Иные закупки товаров работ и услуг для государственных (муниципальных) нужд</t>
  </si>
  <si>
    <t xml:space="preserve">Межбюджетные трансферты   </t>
  </si>
  <si>
    <t>7810000460</t>
  </si>
  <si>
    <t>0200085060</t>
  </si>
  <si>
    <t>Обеспечение пожарной безопасности</t>
  </si>
  <si>
    <t xml:space="preserve">Межбюджетные трансферты  </t>
  </si>
  <si>
    <t>ИТОГО</t>
  </si>
  <si>
    <t>Муниципальная программа Чулымского сельсовета "Жизнеобеспечение  территории Чулымского сельсовета"</t>
  </si>
  <si>
    <t>Условно утвержденные расходы</t>
  </si>
  <si>
    <t xml:space="preserve">Подпрограмма  "Содержание и ремонт внутри поселенческих дорог Чулымского сельсовета" </t>
  </si>
  <si>
    <t>Расходы на 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Чулымского сельсовета</t>
  </si>
  <si>
    <t>Муниципальная программа  Чулымского сельсовета "Противопожарная безопасность территории Чулымского сельсоветаНовоселовского района Красноярского края "</t>
  </si>
  <si>
    <t>020000000</t>
  </si>
  <si>
    <t>0300000000</t>
  </si>
  <si>
    <t>0300000600</t>
  </si>
  <si>
    <t>Непрограмные расходы Администрации Чулымского сельсовета  Новоселовского района Красноярского края"</t>
  </si>
  <si>
    <t>Функционирование Администрации Чулымского сельсовета Новоселовского района Красноярского края</t>
  </si>
  <si>
    <t>Иные 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 культуры в рамках непрограммных расходов Чулымского сельсовета Новоселовского района Красноярского края</t>
  </si>
  <si>
    <t>Руководство и управление в сфере установленных функций органов муниципальной власти в рамках непрограммных расходов Администрации Чулымского сельсовета Новоселовского района Красноярского края</t>
  </si>
  <si>
    <t>Глава муниципального образования в рамках непрограммных расходов  Администрации Чулымского сельсовета Новоселовского района Красноярского края</t>
  </si>
  <si>
    <t>Резервные фонды местных администраций в рамках непрограммных расходов Администрации Чулымского сельсовета Новоселовского района Красноярского края</t>
  </si>
  <si>
    <t>Выплата пенсии за выслугу лет лицам, занимавших муниципальные должности и должности муниципальной службы Чулымского сельсовета в рамках непрограммных расходов Администрации Чулымского сельсовета Новоселовского района Красноярского края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</si>
  <si>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Чулымского сельсовета  Новоселовского района Красноярского края</t>
  </si>
  <si>
    <t>Взнос на капитальный ремонт общего имущества в многоквартирных домах, расположенных на территории Администрации Чулымского сельсовета Новоселовского района Красноярского края в рамках непрограммных расходов Администрации Чулымского сельсовета Новоселовского района Красноярского края</t>
  </si>
  <si>
    <t>0314</t>
  </si>
  <si>
    <t>0400085050</t>
  </si>
  <si>
    <t>0400000000</t>
  </si>
  <si>
    <t>Муниципальная программы «Противодействие экстремизма и профилактика терроризма на территории Чулымского сельсовета"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</si>
  <si>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</si>
  <si>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</si>
  <si>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Иные межбюджетные трансферты бюджетам муниципальных районов из бюджетов поселений  по осуществлению внешнего муниципального финансового контраоля в рамках непрограммных расходы Администрации Чулымского сельсовета Новоселовского района Красноярского края</t>
  </si>
  <si>
    <t>Иные межбюджетные трансферты бюджетам муниципальных районов из бюджетов поселений на осуществление полномочий по утверждению краткосрочных планов реализации региональной программы капитального ремонта общего имущества в многоквартирных домов расположенных на территории Чулымского сельсовета в рамках непрограммных расходов Администрации Чулымского сельсовета Новоселовского района Красноярского края</t>
  </si>
  <si>
    <t>7800000000</t>
  </si>
  <si>
    <t>Мероприятия в области спорта и физической культуры,  в рамках непрограммных расходов Администрации Чулымского сельсовета</t>
  </si>
  <si>
    <t>Сумма                             на 2024 год</t>
  </si>
  <si>
    <t xml:space="preserve">Приобретение комплектов плакатов, буклетов, брошур по антитеррористической тематике и профилактике экстремизма, изготовление стендов в рамках отдельных мероприятий муниципальной программы «Противодействие экстремизма и профилактика терроризма на территории Чулымского сельсовета"
</t>
  </si>
  <si>
    <t xml:space="preserve">Осуществление расходов на содержание и ремонт муниципального жилищного фонда на территории Администрации Чулымского сельсовета Новоселовского района Красноярского края в рамках отдельных мероприятий муниципальной программы "Содержание и ремонт муниципального жилищного фонда на территории  Чулымского сельсовета" </t>
  </si>
  <si>
    <t>Муниципальная программа "Содержание и ремонт муниципального жилищного фонда на территории  Чулымского сельсовета"</t>
  </si>
  <si>
    <t xml:space="preserve">                         Приложение 5</t>
  </si>
  <si>
    <t>Защита населения и территории от чрезвычайных ситуаций природного и техногенного характера, гражданская оборона в рамках отдельных мероприятий муниципальной программы  Администрации Чулымского сельсовета "Противопожарная безопасность территории Чулымского сельсовета"</t>
  </si>
  <si>
    <t xml:space="preserve">Другие вопросы в области национальной безопасности и правоохранительной деятельности </t>
  </si>
  <si>
    <t>7810000610</t>
  </si>
  <si>
    <t>Сумма                             на 2025 год</t>
  </si>
  <si>
    <t>0120081070</t>
  </si>
  <si>
    <t>Расходы на оформление памятников в рамках непрограммных расходов Администрации Чулымского сельсовета Новоселовского района Красноярского края</t>
  </si>
  <si>
    <t>Подпрограмма  "Благоустройство территории Чулымского сельсовета" муниципальной программы Админитсрации  Чулымского сельсовета "Жизнеобеспечение  территории Чулымского сельсовета"</t>
  </si>
  <si>
    <t>Обеспечение содержания и ремонта уличного освещения в рамках подпрограммы  "Благоустройство территории Чулымского сельсовета" муниципальной программы  администрации Чулымского сельсовета "Жизнеобеспечение  территории Чулымского сельсовета"</t>
  </si>
  <si>
    <t>Обеспечение благоустройства  мест захоронения в рамках подпрограммы "Благоустройство территории Чулымского сельсовета" муниципальной программы Администрации Чулымского сельсовета "Жизнеобеспечение  территории Чулымского сельсоветая"</t>
  </si>
  <si>
    <t>Прочие мероприятия по благоустройству городских округов и поселений в рамках подпрограммы "Благоустройство территории Чулымского сельсовета" муниципальной программы Администрации Чулымского сельсовета "Жизнеобеспечение  территории Чулымского сельсовета"</t>
  </si>
  <si>
    <t>Организация вывоза бытовых и промышленных отходов в рамках подпрограммы «Благоустройство территории Чулымского сельсовета» муниципальной программы Администрации Чулымского сельсовета «Жизнеобеспечение территории Чулымского сельсовета»</t>
  </si>
  <si>
    <t>Обеспечение содержания и ремонта дорог в рамках подпрограммы "Содержание и ремонт внутри поселенческих дорог Чулымского сельсовета" муниципальной программыАдминистрации Чулымского сельсовета "Жизнеобеспечение  территории  Чулымского сельсовета "</t>
  </si>
  <si>
    <t>Расходы на 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 Чулымского сельсовета" Муниципальной программы Администрации Чулымского сельсовета "Жизнеобеспечение территории Чулымского сельсовета"</t>
  </si>
  <si>
    <t>Расходы на обустройство и востановление воинских захоронений в рамках подпрограммы "Благоустройство территории Чулымского сельсовета" муниципальной программы Администрации Чулымского сельсовета "Жизнеобеспечение территории Чулымского сельсовета"</t>
  </si>
  <si>
    <t>01100L2990</t>
  </si>
  <si>
    <t>Расходы по организации маневренного жилого фонда на территории Чулымскогосельсовета по решению суда в рамках непрограммных расходов Администрациии Чулымского сельсовета</t>
  </si>
  <si>
    <t>Обеспечение первичных мер пожарной безопасности в рамках непрограммных расходов Администрации Чулымского сельсовета Новоселовского района Красноярского края</t>
  </si>
  <si>
    <t>78100S4120</t>
  </si>
  <si>
    <t>Расходы на осуществление расходов направленных на реализацию мероприятий по поддержке местных инициатив в рамках непрограммных расходов Администрации Чулымского сельсовета Новоселовского района Красноярского края</t>
  </si>
  <si>
    <t>Иные межбюджетные трансферты бюджетам муниципальных районов из бюджетов поселений на разработку ПСД и проведению государственной экспертизы проектной документации в части проверки достоверности определения сметной стоимости капитального ремонта объектов капитального строительства, в рамках непрограммных расходов Администрации Чулымского сельсовета Новоселовского района Красноярского края</t>
  </si>
  <si>
    <t>0505</t>
  </si>
  <si>
    <t>78100S6410</t>
  </si>
  <si>
    <t>02000S5100</t>
  </si>
  <si>
    <t>Мероприятия по развитию добровольной пожарной охраны в рамках отдельных мероприятий муниципальной программы Чулымского сельсовета Противопожарная безопасность территории Чулымского сельсовета</t>
  </si>
  <si>
    <t>Мероприятия по развитию добровольной пожарной охраны</t>
  </si>
  <si>
    <t>Другие общегосударственные вопросы</t>
  </si>
  <si>
    <t>Непрограммные расходы Администрации Чулымского сельсовета Новоселовского района Красноярского края</t>
  </si>
  <si>
    <t>Реализация мероприятий по профилактике заболеваний путем организации и проведения акарицидных обработок наиболее посещаемых населением мест в рамках непрограммных расходов администрации Чулымского сельсовета  Новоселовского района Красноярского края</t>
  </si>
  <si>
    <t>7810075550</t>
  </si>
  <si>
    <t>Осуществление расходов, направленных на реализацию мероприятий по благоустройству кладбищ в рамках непрограммных расходов администрации Чулымского сельсовета</t>
  </si>
  <si>
    <t>78100S6660</t>
  </si>
  <si>
    <t>Расходы за счет средств межбюджетных трансфертов(модернизация системы отопления Чулымского сельсовета) на содействие развития налогового потенциала в рамках подпрограммы Благоустройство территории Чулымского сельсовета муниципальной программы Администрации Чулымского сельсовета Жизнеобеспечение территории Чулымского сельсовета</t>
  </si>
  <si>
    <t>0110077450</t>
  </si>
  <si>
    <t>Расходы на изготовление мемориальных гранитных плит на памятники "ПОБЕДЫ 1941-1945гг" в рамках подпрограммы "Благоустройство территории Чулымского сельсовета на 2016-2018годы" муниципальной программы Чулымского сельсовета "Жизнеобеспечение территории Чулымского сельсовета"</t>
  </si>
  <si>
    <t>0110085070</t>
  </si>
  <si>
    <t xml:space="preserve"> Распределение бюджетных ассигнований по целевым статьям (муниципальным программам Чулымского сельсовета и непрограммным направлениям деятельности), группам и подгруппам видов расходов , разделам, подразделам классификации расходов бюджета Чулымского сельсовета   на 2024 год и плановый период 2025-2026 годы</t>
  </si>
  <si>
    <t xml:space="preserve">               от 00.00.20    г№</t>
  </si>
  <si>
    <t xml:space="preserve">               от00.00.20   г№ 0</t>
  </si>
  <si>
    <t>0300000630</t>
  </si>
  <si>
    <t>Сумма                            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</si>
</sst>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G Times"/>
      <family val="1"/>
    </font>
    <font>
      <b/>
      <sz val="10"/>
      <color indexed="8"/>
      <name val="CG Times"/>
      <family val="1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CG Times"/>
      <charset val="204"/>
    </font>
    <font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indexed="8"/>
      <name val="CG Times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0" xfId="0" applyFont="1" applyFill="1"/>
    <xf numFmtId="0" fontId="9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left" vertical="top" wrapText="1"/>
    </xf>
    <xf numFmtId="164" fontId="1" fillId="2" borderId="4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 wrapText="1"/>
    </xf>
    <xf numFmtId="49" fontId="7" fillId="2" borderId="2" xfId="0" applyNumberFormat="1" applyFont="1" applyFill="1" applyBorder="1" applyAlignment="1">
      <alignment horizontal="right" wrapText="1"/>
    </xf>
    <xf numFmtId="49" fontId="6" fillId="2" borderId="2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right" wrapText="1"/>
    </xf>
    <xf numFmtId="0" fontId="9" fillId="2" borderId="0" xfId="0" applyFont="1" applyFill="1" applyAlignment="1">
      <alignment horizontal="right"/>
    </xf>
    <xf numFmtId="49" fontId="2" fillId="2" borderId="1" xfId="0" applyNumberFormat="1" applyFont="1" applyFill="1" applyBorder="1" applyAlignment="1">
      <alignment horizontal="right" wrapText="1"/>
    </xf>
    <xf numFmtId="49" fontId="1" fillId="2" borderId="1" xfId="0" applyNumberFormat="1" applyFont="1" applyFill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right" wrapText="1"/>
    </xf>
    <xf numFmtId="49" fontId="1" fillId="2" borderId="4" xfId="0" applyNumberFormat="1" applyFont="1" applyFill="1" applyBorder="1" applyAlignment="1">
      <alignment horizontal="right" wrapText="1"/>
    </xf>
    <xf numFmtId="49" fontId="7" fillId="2" borderId="1" xfId="0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49" fontId="2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right"/>
    </xf>
    <xf numFmtId="0" fontId="0" fillId="2" borderId="0" xfId="0" applyFill="1" applyAlignment="1">
      <alignment horizontal="right"/>
    </xf>
    <xf numFmtId="0" fontId="1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1" fillId="2" borderId="9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164" fontId="7" fillId="2" borderId="1" xfId="0" applyNumberFormat="1" applyFont="1" applyFill="1" applyBorder="1"/>
    <xf numFmtId="0" fontId="9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0" fillId="2" borderId="0" xfId="0" applyFill="1" applyAlignment="1">
      <alignment horizontal="left" wrapText="1"/>
    </xf>
    <xf numFmtId="0" fontId="10" fillId="2" borderId="2" xfId="0" applyFont="1" applyFill="1" applyBorder="1" applyAlignment="1">
      <alignment horizontal="left" vertical="top" wrapText="1"/>
    </xf>
    <xf numFmtId="0" fontId="11" fillId="2" borderId="0" xfId="0" applyFont="1" applyFill="1"/>
    <xf numFmtId="0" fontId="1" fillId="0" borderId="1" xfId="0" applyFont="1" applyBorder="1" applyAlignment="1">
      <alignment vertical="top" wrapText="1"/>
    </xf>
    <xf numFmtId="0" fontId="1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right"/>
    </xf>
    <xf numFmtId="0" fontId="0" fillId="2" borderId="1" xfId="0" applyFill="1" applyBorder="1"/>
    <xf numFmtId="49" fontId="12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right" wrapText="1"/>
    </xf>
    <xf numFmtId="164" fontId="12" fillId="2" borderId="1" xfId="0" applyNumberFormat="1" applyFont="1" applyFill="1" applyBorder="1" applyAlignment="1">
      <alignment horizontal="right"/>
    </xf>
    <xf numFmtId="0" fontId="2" fillId="2" borderId="7" xfId="0" applyFont="1" applyFill="1" applyBorder="1" applyAlignment="1">
      <alignment horizontal="left" vertical="top" wrapText="1"/>
    </xf>
    <xf numFmtId="0" fontId="13" fillId="2" borderId="0" xfId="0" applyFont="1" applyFill="1"/>
    <xf numFmtId="0" fontId="1" fillId="2" borderId="0" xfId="0" applyFont="1" applyFill="1" applyAlignment="1">
      <alignment horizontal="right"/>
    </xf>
    <xf numFmtId="0" fontId="15" fillId="2" borderId="1" xfId="0" applyFont="1" applyFill="1" applyBorder="1" applyAlignment="1">
      <alignment horizontal="right"/>
    </xf>
    <xf numFmtId="0" fontId="14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right" vertical="top" wrapText="1"/>
    </xf>
    <xf numFmtId="49" fontId="12" fillId="0" borderId="17" xfId="0" applyNumberFormat="1" applyFont="1" applyBorder="1" applyAlignment="1">
      <alignment horizontal="left" wrapText="1"/>
    </xf>
    <xf numFmtId="164" fontId="16" fillId="2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 vertical="top"/>
    </xf>
    <xf numFmtId="0" fontId="14" fillId="3" borderId="1" xfId="0" applyFont="1" applyFill="1" applyBorder="1" applyAlignment="1">
      <alignment vertical="center" wrapText="1"/>
    </xf>
    <xf numFmtId="165" fontId="12" fillId="0" borderId="18" xfId="0" applyNumberFormat="1" applyFont="1" applyBorder="1" applyAlignment="1">
      <alignment horizontal="left" wrapText="1"/>
    </xf>
    <xf numFmtId="0" fontId="6" fillId="0" borderId="1" xfId="0" applyFont="1" applyBorder="1" applyAlignment="1">
      <alignment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2"/>
  <sheetViews>
    <sheetView tabSelected="1" view="pageBreakPreview" topLeftCell="A163" zoomScaleNormal="100" zoomScaleSheetLayoutView="100" workbookViewId="0">
      <selection activeCell="F119" sqref="F119"/>
    </sheetView>
  </sheetViews>
  <sheetFormatPr defaultColWidth="8.85546875" defaultRowHeight="15"/>
  <cols>
    <col min="1" max="1" width="5.85546875" style="5" customWidth="1"/>
    <col min="2" max="2" width="75.42578125" style="59" customWidth="1"/>
    <col min="3" max="3" width="16.5703125" style="34" customWidth="1"/>
    <col min="4" max="4" width="11.42578125" style="34" customWidth="1"/>
    <col min="5" max="5" width="11.85546875" style="34" customWidth="1"/>
    <col min="6" max="6" width="10.140625" style="34" customWidth="1"/>
    <col min="7" max="7" width="13.7109375" style="34" customWidth="1"/>
    <col min="8" max="8" width="12.28515625" style="34" customWidth="1"/>
    <col min="9" max="16384" width="8.85546875" style="5"/>
  </cols>
  <sheetData>
    <row r="1" spans="1:8">
      <c r="A1" s="3"/>
      <c r="B1" s="56"/>
      <c r="C1" s="85" t="s">
        <v>125</v>
      </c>
      <c r="D1" s="85"/>
      <c r="E1" s="85"/>
      <c r="F1" s="85"/>
      <c r="G1" s="85"/>
      <c r="H1" s="85"/>
    </row>
    <row r="2" spans="1:8">
      <c r="A2" s="4"/>
      <c r="B2" s="56"/>
      <c r="C2" s="85" t="s">
        <v>74</v>
      </c>
      <c r="D2" s="85"/>
      <c r="E2" s="85"/>
      <c r="F2" s="85"/>
      <c r="G2" s="85"/>
      <c r="H2" s="85"/>
    </row>
    <row r="3" spans="1:8">
      <c r="A3" s="4"/>
      <c r="B3" s="56"/>
      <c r="C3" s="85" t="s">
        <v>51</v>
      </c>
      <c r="D3" s="85"/>
      <c r="E3" s="85"/>
      <c r="F3" s="85"/>
      <c r="G3" s="85"/>
      <c r="H3" s="85"/>
    </row>
    <row r="4" spans="1:8">
      <c r="A4" s="4"/>
      <c r="B4" s="56"/>
      <c r="C4" s="85" t="s">
        <v>163</v>
      </c>
      <c r="D4" s="85"/>
      <c r="E4" s="85"/>
      <c r="F4" s="85"/>
      <c r="G4" s="85"/>
      <c r="H4" s="85"/>
    </row>
    <row r="5" spans="1:8">
      <c r="A5" s="4"/>
      <c r="B5" s="56"/>
      <c r="C5" s="71"/>
      <c r="D5" s="71"/>
      <c r="E5" s="71"/>
      <c r="F5" s="71"/>
      <c r="G5" s="71"/>
      <c r="H5" s="71"/>
    </row>
    <row r="6" spans="1:8">
      <c r="A6" s="3"/>
      <c r="B6" s="56"/>
      <c r="C6" s="85" t="s">
        <v>125</v>
      </c>
      <c r="D6" s="85"/>
      <c r="E6" s="85"/>
      <c r="F6" s="85"/>
      <c r="G6" s="85"/>
      <c r="H6" s="85"/>
    </row>
    <row r="7" spans="1:8">
      <c r="A7" s="4"/>
      <c r="B7" s="56"/>
      <c r="C7" s="85" t="s">
        <v>74</v>
      </c>
      <c r="D7" s="85"/>
      <c r="E7" s="85"/>
      <c r="F7" s="85"/>
      <c r="G7" s="85"/>
      <c r="H7" s="85"/>
    </row>
    <row r="8" spans="1:8">
      <c r="A8" s="4"/>
      <c r="B8" s="56"/>
      <c r="C8" s="85" t="s">
        <v>51</v>
      </c>
      <c r="D8" s="85"/>
      <c r="E8" s="85"/>
      <c r="F8" s="85"/>
      <c r="G8" s="85"/>
      <c r="H8" s="85"/>
    </row>
    <row r="9" spans="1:8">
      <c r="A9" s="4"/>
      <c r="B9" s="56"/>
      <c r="C9" s="85" t="s">
        <v>162</v>
      </c>
      <c r="D9" s="85"/>
      <c r="E9" s="85"/>
      <c r="F9" s="85"/>
      <c r="G9" s="85"/>
      <c r="H9" s="85"/>
    </row>
    <row r="10" spans="1:8">
      <c r="A10" s="4"/>
      <c r="B10" s="56"/>
      <c r="C10" s="16"/>
      <c r="D10" s="16"/>
      <c r="E10" s="16"/>
      <c r="F10" s="16"/>
      <c r="G10" s="16"/>
      <c r="H10" s="16"/>
    </row>
    <row r="11" spans="1:8" ht="15" customHeight="1">
      <c r="A11" s="93" t="s">
        <v>161</v>
      </c>
      <c r="B11" s="93"/>
      <c r="C11" s="93"/>
      <c r="D11" s="93"/>
      <c r="E11" s="93"/>
      <c r="F11" s="93"/>
      <c r="G11" s="93"/>
      <c r="H11" s="93"/>
    </row>
    <row r="12" spans="1:8">
      <c r="A12" s="93"/>
      <c r="B12" s="93"/>
      <c r="C12" s="93"/>
      <c r="D12" s="93"/>
      <c r="E12" s="93"/>
      <c r="F12" s="93"/>
      <c r="G12" s="93"/>
      <c r="H12" s="93"/>
    </row>
    <row r="13" spans="1:8">
      <c r="A13" s="93"/>
      <c r="B13" s="93"/>
      <c r="C13" s="93"/>
      <c r="D13" s="93"/>
      <c r="E13" s="93"/>
      <c r="F13" s="93"/>
      <c r="G13" s="93"/>
      <c r="H13" s="93"/>
    </row>
    <row r="14" spans="1:8">
      <c r="A14" s="94"/>
      <c r="B14" s="94"/>
      <c r="C14" s="94"/>
      <c r="D14" s="94"/>
      <c r="E14" s="94"/>
      <c r="F14" s="94"/>
      <c r="G14" s="94"/>
      <c r="H14" s="94"/>
    </row>
    <row r="15" spans="1:8">
      <c r="A15" s="95" t="s">
        <v>7</v>
      </c>
      <c r="B15" s="98" t="s">
        <v>0</v>
      </c>
      <c r="C15" s="53" t="s">
        <v>3</v>
      </c>
      <c r="D15" s="53" t="s">
        <v>5</v>
      </c>
      <c r="E15" s="51" t="s">
        <v>1</v>
      </c>
      <c r="F15" s="86" t="s">
        <v>121</v>
      </c>
      <c r="G15" s="89" t="s">
        <v>129</v>
      </c>
      <c r="H15" s="92" t="s">
        <v>165</v>
      </c>
    </row>
    <row r="16" spans="1:8">
      <c r="A16" s="96"/>
      <c r="B16" s="98"/>
      <c r="C16" s="99" t="s">
        <v>4</v>
      </c>
      <c r="D16" s="99" t="s">
        <v>6</v>
      </c>
      <c r="E16" s="83" t="s">
        <v>2</v>
      </c>
      <c r="F16" s="87"/>
      <c r="G16" s="90"/>
      <c r="H16" s="83"/>
    </row>
    <row r="17" spans="1:8">
      <c r="A17" s="97"/>
      <c r="B17" s="98"/>
      <c r="C17" s="100"/>
      <c r="D17" s="100"/>
      <c r="E17" s="84"/>
      <c r="F17" s="88"/>
      <c r="G17" s="91"/>
      <c r="H17" s="84"/>
    </row>
    <row r="18" spans="1:8" s="49" customFormat="1">
      <c r="A18" s="47">
        <v>1</v>
      </c>
      <c r="B18" s="47">
        <v>2</v>
      </c>
      <c r="C18" s="52">
        <v>3</v>
      </c>
      <c r="D18" s="52">
        <v>4</v>
      </c>
      <c r="E18" s="52">
        <v>5</v>
      </c>
      <c r="F18" s="50">
        <v>6</v>
      </c>
      <c r="G18" s="50">
        <v>6</v>
      </c>
      <c r="H18" s="48">
        <v>6</v>
      </c>
    </row>
    <row r="19" spans="1:8" ht="25.5">
      <c r="A19" s="47">
        <v>1</v>
      </c>
      <c r="B19" s="6" t="s">
        <v>94</v>
      </c>
      <c r="C19" s="17" t="s">
        <v>75</v>
      </c>
      <c r="D19" s="17"/>
      <c r="E19" s="17"/>
      <c r="F19" s="8">
        <f>F20+F60</f>
        <v>4013.1080000000002</v>
      </c>
      <c r="G19" s="8">
        <f>G20+G60</f>
        <v>3976.4</v>
      </c>
      <c r="H19" s="8">
        <f>H20+H60</f>
        <v>3985.4</v>
      </c>
    </row>
    <row r="20" spans="1:8" ht="38.25">
      <c r="A20" s="47">
        <f>A19+1</f>
        <v>2</v>
      </c>
      <c r="B20" s="6" t="s">
        <v>132</v>
      </c>
      <c r="C20" s="17" t="s">
        <v>76</v>
      </c>
      <c r="D20" s="17"/>
      <c r="E20" s="17"/>
      <c r="F20" s="8">
        <f>F26+F31+F36+F45+F21+F50</f>
        <v>1769.008</v>
      </c>
      <c r="G20" s="8">
        <f>G26+G31+G36+G45+G55</f>
        <v>1769.1</v>
      </c>
      <c r="H20" s="8">
        <f>H26+H31+H36+H45</f>
        <v>1769.1</v>
      </c>
    </row>
    <row r="21" spans="1:8" s="70" customFormat="1" ht="65.25" hidden="1" customHeight="1">
      <c r="A21" s="47">
        <v>3</v>
      </c>
      <c r="B21" s="46" t="s">
        <v>157</v>
      </c>
      <c r="C21" s="18" t="s">
        <v>158</v>
      </c>
      <c r="D21" s="17"/>
      <c r="E21" s="17"/>
      <c r="F21" s="8">
        <f>F22</f>
        <v>0</v>
      </c>
      <c r="G21" s="8"/>
      <c r="H21" s="8"/>
    </row>
    <row r="22" spans="1:8" hidden="1">
      <c r="A22" s="47">
        <v>4</v>
      </c>
      <c r="B22" s="46" t="s">
        <v>63</v>
      </c>
      <c r="C22" s="18" t="s">
        <v>158</v>
      </c>
      <c r="D22" s="18" t="s">
        <v>9</v>
      </c>
      <c r="E22" s="18"/>
      <c r="F22" s="9">
        <f>F23</f>
        <v>0</v>
      </c>
      <c r="G22" s="8"/>
      <c r="H22" s="8"/>
    </row>
    <row r="23" spans="1:8" ht="25.5" hidden="1">
      <c r="A23" s="47">
        <v>5</v>
      </c>
      <c r="B23" s="35" t="s">
        <v>8</v>
      </c>
      <c r="C23" s="18" t="s">
        <v>158</v>
      </c>
      <c r="D23" s="18" t="s">
        <v>10</v>
      </c>
      <c r="E23" s="18"/>
      <c r="F23" s="9">
        <f>F24</f>
        <v>0</v>
      </c>
      <c r="G23" s="8"/>
      <c r="H23" s="8"/>
    </row>
    <row r="24" spans="1:8" hidden="1">
      <c r="A24" s="47">
        <v>6</v>
      </c>
      <c r="B24" s="46" t="s">
        <v>13</v>
      </c>
      <c r="C24" s="18" t="s">
        <v>158</v>
      </c>
      <c r="D24" s="18" t="s">
        <v>10</v>
      </c>
      <c r="E24" s="18" t="s">
        <v>11</v>
      </c>
      <c r="F24" s="9">
        <f>F25</f>
        <v>0</v>
      </c>
      <c r="G24" s="8"/>
      <c r="H24" s="8"/>
    </row>
    <row r="25" spans="1:8" hidden="1">
      <c r="A25" s="47">
        <v>7</v>
      </c>
      <c r="B25" s="36" t="s">
        <v>14</v>
      </c>
      <c r="C25" s="18" t="s">
        <v>158</v>
      </c>
      <c r="D25" s="18" t="s">
        <v>10</v>
      </c>
      <c r="E25" s="18" t="s">
        <v>12</v>
      </c>
      <c r="F25" s="9"/>
      <c r="G25" s="8"/>
      <c r="H25" s="8"/>
    </row>
    <row r="26" spans="1:8" ht="51">
      <c r="A26" s="47">
        <v>8</v>
      </c>
      <c r="B26" s="46" t="s">
        <v>133</v>
      </c>
      <c r="C26" s="18" t="s">
        <v>77</v>
      </c>
      <c r="D26" s="18"/>
      <c r="E26" s="18"/>
      <c r="F26" s="9">
        <f>F27</f>
        <v>479.26799999999997</v>
      </c>
      <c r="G26" s="9">
        <f t="shared" ref="G26:H26" si="0">G27</f>
        <v>479.3</v>
      </c>
      <c r="H26" s="9">
        <f t="shared" si="0"/>
        <v>479.3</v>
      </c>
    </row>
    <row r="27" spans="1:8">
      <c r="A27" s="47">
        <f t="shared" ref="A27:A104" si="1">A26+1</f>
        <v>9</v>
      </c>
      <c r="B27" s="46" t="s">
        <v>63</v>
      </c>
      <c r="C27" s="18" t="s">
        <v>77</v>
      </c>
      <c r="D27" s="18" t="s">
        <v>9</v>
      </c>
      <c r="E27" s="18"/>
      <c r="F27" s="9">
        <f>F28</f>
        <v>479.26799999999997</v>
      </c>
      <c r="G27" s="9">
        <f t="shared" ref="G27:H27" si="2">G28</f>
        <v>479.3</v>
      </c>
      <c r="H27" s="9">
        <f t="shared" si="2"/>
        <v>479.3</v>
      </c>
    </row>
    <row r="28" spans="1:8" ht="25.5">
      <c r="A28" s="47">
        <f t="shared" si="1"/>
        <v>10</v>
      </c>
      <c r="B28" s="35" t="s">
        <v>8</v>
      </c>
      <c r="C28" s="18" t="s">
        <v>77</v>
      </c>
      <c r="D28" s="18" t="s">
        <v>10</v>
      </c>
      <c r="E28" s="18"/>
      <c r="F28" s="9">
        <f>F29</f>
        <v>479.26799999999997</v>
      </c>
      <c r="G28" s="9">
        <f t="shared" ref="G28:H28" si="3">G29</f>
        <v>479.3</v>
      </c>
      <c r="H28" s="9">
        <f t="shared" si="3"/>
        <v>479.3</v>
      </c>
    </row>
    <row r="29" spans="1:8">
      <c r="A29" s="47">
        <f t="shared" si="1"/>
        <v>11</v>
      </c>
      <c r="B29" s="46" t="s">
        <v>13</v>
      </c>
      <c r="C29" s="18" t="s">
        <v>77</v>
      </c>
      <c r="D29" s="18" t="s">
        <v>10</v>
      </c>
      <c r="E29" s="18" t="s">
        <v>11</v>
      </c>
      <c r="F29" s="9">
        <f>F30</f>
        <v>479.26799999999997</v>
      </c>
      <c r="G29" s="9">
        <f t="shared" ref="G29:H29" si="4">G30</f>
        <v>479.3</v>
      </c>
      <c r="H29" s="9">
        <f t="shared" si="4"/>
        <v>479.3</v>
      </c>
    </row>
    <row r="30" spans="1:8">
      <c r="A30" s="47">
        <f t="shared" si="1"/>
        <v>12</v>
      </c>
      <c r="B30" s="36" t="s">
        <v>14</v>
      </c>
      <c r="C30" s="18" t="s">
        <v>77</v>
      </c>
      <c r="D30" s="18" t="s">
        <v>10</v>
      </c>
      <c r="E30" s="18" t="s">
        <v>12</v>
      </c>
      <c r="F30" s="9">
        <v>479.26799999999997</v>
      </c>
      <c r="G30" s="9">
        <v>479.3</v>
      </c>
      <c r="H30" s="9">
        <v>479.3</v>
      </c>
    </row>
    <row r="31" spans="1:8" ht="51">
      <c r="A31" s="47">
        <f t="shared" si="1"/>
        <v>13</v>
      </c>
      <c r="B31" s="46" t="s">
        <v>134</v>
      </c>
      <c r="C31" s="18" t="s">
        <v>78</v>
      </c>
      <c r="D31" s="18"/>
      <c r="E31" s="18"/>
      <c r="F31" s="8">
        <f t="shared" ref="F31:H33" si="5">F32</f>
        <v>200</v>
      </c>
      <c r="G31" s="8">
        <f t="shared" si="5"/>
        <v>200</v>
      </c>
      <c r="H31" s="8">
        <f t="shared" si="5"/>
        <v>200</v>
      </c>
    </row>
    <row r="32" spans="1:8">
      <c r="A32" s="47">
        <f t="shared" si="1"/>
        <v>14</v>
      </c>
      <c r="B32" s="46" t="s">
        <v>63</v>
      </c>
      <c r="C32" s="18" t="s">
        <v>78</v>
      </c>
      <c r="D32" s="18" t="s">
        <v>9</v>
      </c>
      <c r="E32" s="18"/>
      <c r="F32" s="9">
        <f t="shared" si="5"/>
        <v>200</v>
      </c>
      <c r="G32" s="9">
        <f t="shared" si="5"/>
        <v>200</v>
      </c>
      <c r="H32" s="9">
        <f t="shared" si="5"/>
        <v>200</v>
      </c>
    </row>
    <row r="33" spans="1:8" ht="26.25" thickBot="1">
      <c r="A33" s="47">
        <f t="shared" si="1"/>
        <v>15</v>
      </c>
      <c r="B33" s="46" t="s">
        <v>8</v>
      </c>
      <c r="C33" s="18" t="s">
        <v>78</v>
      </c>
      <c r="D33" s="18" t="s">
        <v>10</v>
      </c>
      <c r="E33" s="18"/>
      <c r="F33" s="9">
        <f>F34</f>
        <v>200</v>
      </c>
      <c r="G33" s="9">
        <f t="shared" si="5"/>
        <v>200</v>
      </c>
      <c r="H33" s="9">
        <f t="shared" si="5"/>
        <v>200</v>
      </c>
    </row>
    <row r="34" spans="1:8" ht="15.75" thickBot="1">
      <c r="A34" s="47">
        <f t="shared" si="1"/>
        <v>16</v>
      </c>
      <c r="B34" s="37" t="s">
        <v>13</v>
      </c>
      <c r="C34" s="18" t="s">
        <v>78</v>
      </c>
      <c r="D34" s="18" t="s">
        <v>10</v>
      </c>
      <c r="E34" s="18" t="s">
        <v>11</v>
      </c>
      <c r="F34" s="9">
        <f>F35</f>
        <v>200</v>
      </c>
      <c r="G34" s="9">
        <f t="shared" ref="G34:H34" si="6">G35</f>
        <v>200</v>
      </c>
      <c r="H34" s="9">
        <f t="shared" si="6"/>
        <v>200</v>
      </c>
    </row>
    <row r="35" spans="1:8">
      <c r="A35" s="47">
        <f t="shared" si="1"/>
        <v>17</v>
      </c>
      <c r="B35" s="36" t="s">
        <v>14</v>
      </c>
      <c r="C35" s="18" t="s">
        <v>78</v>
      </c>
      <c r="D35" s="18" t="s">
        <v>10</v>
      </c>
      <c r="E35" s="18" t="s">
        <v>12</v>
      </c>
      <c r="F35" s="9">
        <f>200</f>
        <v>200</v>
      </c>
      <c r="G35" s="9">
        <f>200</f>
        <v>200</v>
      </c>
      <c r="H35" s="9">
        <f>200</f>
        <v>200</v>
      </c>
    </row>
    <row r="36" spans="1:8" ht="51">
      <c r="A36" s="47">
        <f t="shared" si="1"/>
        <v>18</v>
      </c>
      <c r="B36" s="46" t="s">
        <v>135</v>
      </c>
      <c r="C36" s="18" t="s">
        <v>79</v>
      </c>
      <c r="D36" s="17"/>
      <c r="E36" s="17"/>
      <c r="F36" s="8">
        <f>F37+F41</f>
        <v>1049.74</v>
      </c>
      <c r="G36" s="8">
        <f t="shared" ref="G36:H36" si="7">G37+G41</f>
        <v>1049.8</v>
      </c>
      <c r="H36" s="8">
        <f t="shared" si="7"/>
        <v>1049.8</v>
      </c>
    </row>
    <row r="37" spans="1:8" ht="38.25">
      <c r="A37" s="47">
        <f t="shared" si="1"/>
        <v>19</v>
      </c>
      <c r="B37" s="63" t="s">
        <v>19</v>
      </c>
      <c r="C37" s="19" t="s">
        <v>79</v>
      </c>
      <c r="D37" s="20">
        <v>100</v>
      </c>
      <c r="E37" s="19"/>
      <c r="F37" s="12">
        <f t="shared" ref="F37:H39" si="8">F38</f>
        <v>609</v>
      </c>
      <c r="G37" s="12">
        <f t="shared" si="8"/>
        <v>609</v>
      </c>
      <c r="H37" s="12">
        <f t="shared" si="8"/>
        <v>609</v>
      </c>
    </row>
    <row r="38" spans="1:8" s="61" customFormat="1" ht="15.75" thickBot="1">
      <c r="A38" s="47">
        <f t="shared" si="1"/>
        <v>20</v>
      </c>
      <c r="B38" s="35" t="s">
        <v>20</v>
      </c>
      <c r="C38" s="66" t="s">
        <v>79</v>
      </c>
      <c r="D38" s="67">
        <v>120</v>
      </c>
      <c r="E38" s="66"/>
      <c r="F38" s="68">
        <f>F39</f>
        <v>609</v>
      </c>
      <c r="G38" s="68">
        <f t="shared" si="8"/>
        <v>609</v>
      </c>
      <c r="H38" s="68">
        <f t="shared" si="8"/>
        <v>609</v>
      </c>
    </row>
    <row r="39" spans="1:8" ht="15.75" thickBot="1">
      <c r="A39" s="47">
        <f t="shared" si="1"/>
        <v>21</v>
      </c>
      <c r="B39" s="37" t="s">
        <v>13</v>
      </c>
      <c r="C39" s="18" t="s">
        <v>79</v>
      </c>
      <c r="D39" s="18" t="s">
        <v>24</v>
      </c>
      <c r="E39" s="18" t="s">
        <v>11</v>
      </c>
      <c r="F39" s="9">
        <f>F40</f>
        <v>609</v>
      </c>
      <c r="G39" s="9">
        <f t="shared" si="8"/>
        <v>609</v>
      </c>
      <c r="H39" s="9">
        <f t="shared" si="8"/>
        <v>609</v>
      </c>
    </row>
    <row r="40" spans="1:8">
      <c r="A40" s="47">
        <f t="shared" si="1"/>
        <v>22</v>
      </c>
      <c r="B40" s="36" t="s">
        <v>14</v>
      </c>
      <c r="C40" s="18" t="s">
        <v>79</v>
      </c>
      <c r="D40" s="18" t="s">
        <v>24</v>
      </c>
      <c r="E40" s="18" t="s">
        <v>12</v>
      </c>
      <c r="F40" s="9">
        <v>609</v>
      </c>
      <c r="G40" s="9">
        <v>609</v>
      </c>
      <c r="H40" s="9">
        <v>609</v>
      </c>
    </row>
    <row r="41" spans="1:8">
      <c r="A41" s="47">
        <f t="shared" si="1"/>
        <v>23</v>
      </c>
      <c r="B41" s="46" t="s">
        <v>63</v>
      </c>
      <c r="C41" s="18" t="s">
        <v>79</v>
      </c>
      <c r="D41" s="18" t="s">
        <v>9</v>
      </c>
      <c r="E41" s="64"/>
      <c r="F41" s="9">
        <f>F42</f>
        <v>440.74</v>
      </c>
      <c r="G41" s="9">
        <f t="shared" ref="G41:H43" si="9">G42</f>
        <v>440.8</v>
      </c>
      <c r="H41" s="9">
        <f t="shared" si="9"/>
        <v>440.8</v>
      </c>
    </row>
    <row r="42" spans="1:8" ht="25.5">
      <c r="A42" s="47">
        <f t="shared" si="1"/>
        <v>24</v>
      </c>
      <c r="B42" s="46" t="s">
        <v>8</v>
      </c>
      <c r="C42" s="18" t="s">
        <v>79</v>
      </c>
      <c r="D42" s="18" t="s">
        <v>10</v>
      </c>
      <c r="E42" s="65"/>
      <c r="F42" s="9">
        <f>F43</f>
        <v>440.74</v>
      </c>
      <c r="G42" s="9">
        <f t="shared" si="9"/>
        <v>440.8</v>
      </c>
      <c r="H42" s="9">
        <f t="shared" si="9"/>
        <v>440.8</v>
      </c>
    </row>
    <row r="43" spans="1:8">
      <c r="A43" s="47">
        <f t="shared" si="1"/>
        <v>25</v>
      </c>
      <c r="B43" s="46" t="s">
        <v>13</v>
      </c>
      <c r="C43" s="18" t="s">
        <v>79</v>
      </c>
      <c r="D43" s="18" t="s">
        <v>10</v>
      </c>
      <c r="E43" s="18" t="s">
        <v>11</v>
      </c>
      <c r="F43" s="9">
        <f>F44</f>
        <v>440.74</v>
      </c>
      <c r="G43" s="9">
        <f t="shared" si="9"/>
        <v>440.8</v>
      </c>
      <c r="H43" s="9">
        <f t="shared" si="9"/>
        <v>440.8</v>
      </c>
    </row>
    <row r="44" spans="1:8">
      <c r="A44" s="47">
        <f t="shared" si="1"/>
        <v>26</v>
      </c>
      <c r="B44" s="36" t="s">
        <v>14</v>
      </c>
      <c r="C44" s="18" t="s">
        <v>79</v>
      </c>
      <c r="D44" s="18" t="s">
        <v>10</v>
      </c>
      <c r="E44" s="18" t="s">
        <v>12</v>
      </c>
      <c r="F44" s="9">
        <f>420.74+20</f>
        <v>440.74</v>
      </c>
      <c r="G44" s="9">
        <f t="shared" ref="G44:H44" si="10">420.8+20</f>
        <v>440.8</v>
      </c>
      <c r="H44" s="9">
        <f t="shared" si="10"/>
        <v>440.8</v>
      </c>
    </row>
    <row r="45" spans="1:8" ht="51">
      <c r="A45" s="47">
        <f t="shared" si="1"/>
        <v>27</v>
      </c>
      <c r="B45" s="46" t="s">
        <v>136</v>
      </c>
      <c r="C45" s="18" t="s">
        <v>80</v>
      </c>
      <c r="D45" s="18"/>
      <c r="E45" s="18"/>
      <c r="F45" s="8">
        <f>F46</f>
        <v>40</v>
      </c>
      <c r="G45" s="8">
        <f t="shared" ref="G45:H46" si="11">G46</f>
        <v>40</v>
      </c>
      <c r="H45" s="8">
        <f t="shared" si="11"/>
        <v>40</v>
      </c>
    </row>
    <row r="46" spans="1:8">
      <c r="A46" s="47">
        <f t="shared" si="1"/>
        <v>28</v>
      </c>
      <c r="B46" s="46" t="s">
        <v>63</v>
      </c>
      <c r="C46" s="18" t="s">
        <v>80</v>
      </c>
      <c r="D46" s="18" t="s">
        <v>9</v>
      </c>
      <c r="E46" s="18"/>
      <c r="F46" s="9">
        <f>F47</f>
        <v>40</v>
      </c>
      <c r="G46" s="9">
        <f t="shared" si="11"/>
        <v>40</v>
      </c>
      <c r="H46" s="9">
        <f t="shared" si="11"/>
        <v>40</v>
      </c>
    </row>
    <row r="47" spans="1:8" ht="25.5">
      <c r="A47" s="47">
        <f t="shared" si="1"/>
        <v>29</v>
      </c>
      <c r="B47" s="46" t="s">
        <v>8</v>
      </c>
      <c r="C47" s="18" t="s">
        <v>80</v>
      </c>
      <c r="D47" s="21" t="s">
        <v>10</v>
      </c>
      <c r="E47" s="21"/>
      <c r="F47" s="9">
        <f>F48</f>
        <v>40</v>
      </c>
      <c r="G47" s="9">
        <f t="shared" ref="G47:H47" si="12">G48</f>
        <v>40</v>
      </c>
      <c r="H47" s="9">
        <f t="shared" si="12"/>
        <v>40</v>
      </c>
    </row>
    <row r="48" spans="1:8">
      <c r="A48" s="47">
        <f t="shared" si="1"/>
        <v>30</v>
      </c>
      <c r="B48" s="46" t="s">
        <v>13</v>
      </c>
      <c r="C48" s="18" t="s">
        <v>80</v>
      </c>
      <c r="D48" s="18" t="s">
        <v>10</v>
      </c>
      <c r="E48" s="18" t="s">
        <v>11</v>
      </c>
      <c r="F48" s="9">
        <f>F49</f>
        <v>40</v>
      </c>
      <c r="G48" s="9">
        <f t="shared" ref="G48:H48" si="13">G49</f>
        <v>40</v>
      </c>
      <c r="H48" s="9">
        <f t="shared" si="13"/>
        <v>40</v>
      </c>
    </row>
    <row r="49" spans="1:8">
      <c r="A49" s="47">
        <f t="shared" si="1"/>
        <v>31</v>
      </c>
      <c r="B49" s="36" t="s">
        <v>14</v>
      </c>
      <c r="C49" s="18" t="s">
        <v>80</v>
      </c>
      <c r="D49" s="18" t="s">
        <v>10</v>
      </c>
      <c r="E49" s="18" t="s">
        <v>12</v>
      </c>
      <c r="F49" s="9">
        <f>40</f>
        <v>40</v>
      </c>
      <c r="G49" s="9">
        <v>40</v>
      </c>
      <c r="H49" s="9">
        <v>40</v>
      </c>
    </row>
    <row r="50" spans="1:8" ht="51.75" hidden="1">
      <c r="A50" s="47">
        <f t="shared" si="1"/>
        <v>32</v>
      </c>
      <c r="B50" s="81" t="s">
        <v>159</v>
      </c>
      <c r="C50" s="18" t="s">
        <v>160</v>
      </c>
      <c r="D50" s="18"/>
      <c r="E50" s="18"/>
      <c r="F50" s="9">
        <f>F51</f>
        <v>0</v>
      </c>
      <c r="G50" s="9"/>
      <c r="H50" s="9"/>
    </row>
    <row r="51" spans="1:8" hidden="1">
      <c r="A51" s="47">
        <f t="shared" si="1"/>
        <v>33</v>
      </c>
      <c r="B51" s="46" t="s">
        <v>63</v>
      </c>
      <c r="C51" s="18" t="s">
        <v>160</v>
      </c>
      <c r="D51" s="18" t="s">
        <v>9</v>
      </c>
      <c r="E51" s="18"/>
      <c r="F51" s="9">
        <f>F52</f>
        <v>0</v>
      </c>
      <c r="G51" s="9"/>
      <c r="H51" s="9"/>
    </row>
    <row r="52" spans="1:8" ht="25.5" hidden="1">
      <c r="A52" s="47">
        <f t="shared" si="1"/>
        <v>34</v>
      </c>
      <c r="B52" s="46" t="s">
        <v>8</v>
      </c>
      <c r="C52" s="18" t="s">
        <v>160</v>
      </c>
      <c r="D52" s="21" t="s">
        <v>10</v>
      </c>
      <c r="E52" s="21"/>
      <c r="F52" s="9">
        <f>F53</f>
        <v>0</v>
      </c>
      <c r="G52" s="9"/>
      <c r="H52" s="9"/>
    </row>
    <row r="53" spans="1:8" hidden="1">
      <c r="A53" s="47">
        <f t="shared" si="1"/>
        <v>35</v>
      </c>
      <c r="B53" s="46" t="s">
        <v>13</v>
      </c>
      <c r="C53" s="18" t="s">
        <v>160</v>
      </c>
      <c r="D53" s="18" t="s">
        <v>10</v>
      </c>
      <c r="E53" s="18" t="s">
        <v>11</v>
      </c>
      <c r="F53" s="9">
        <f>F54</f>
        <v>0</v>
      </c>
      <c r="G53" s="9"/>
      <c r="H53" s="9"/>
    </row>
    <row r="54" spans="1:8" hidden="1">
      <c r="A54" s="47">
        <f t="shared" si="1"/>
        <v>36</v>
      </c>
      <c r="B54" s="36" t="s">
        <v>14</v>
      </c>
      <c r="C54" s="18" t="s">
        <v>160</v>
      </c>
      <c r="D54" s="18" t="s">
        <v>10</v>
      </c>
      <c r="E54" s="18" t="s">
        <v>12</v>
      </c>
      <c r="F54" s="9"/>
      <c r="G54" s="9"/>
      <c r="H54" s="9"/>
    </row>
    <row r="55" spans="1:8" ht="51" hidden="1">
      <c r="A55" s="47">
        <f t="shared" si="1"/>
        <v>37</v>
      </c>
      <c r="B55" s="46" t="s">
        <v>139</v>
      </c>
      <c r="C55" s="18" t="s">
        <v>140</v>
      </c>
      <c r="D55" s="18"/>
      <c r="E55" s="18"/>
      <c r="F55" s="8">
        <f>F56</f>
        <v>0</v>
      </c>
      <c r="G55" s="8">
        <f t="shared" ref="G55:H58" si="14">G56</f>
        <v>0</v>
      </c>
      <c r="H55" s="8">
        <f t="shared" si="14"/>
        <v>0</v>
      </c>
    </row>
    <row r="56" spans="1:8" hidden="1">
      <c r="A56" s="47">
        <f t="shared" si="1"/>
        <v>38</v>
      </c>
      <c r="B56" s="46" t="s">
        <v>63</v>
      </c>
      <c r="C56" s="18" t="s">
        <v>140</v>
      </c>
      <c r="D56" s="18" t="s">
        <v>9</v>
      </c>
      <c r="E56" s="18"/>
      <c r="F56" s="9">
        <f>F57</f>
        <v>0</v>
      </c>
      <c r="G56" s="9">
        <f t="shared" si="14"/>
        <v>0</v>
      </c>
      <c r="H56" s="9">
        <f t="shared" si="14"/>
        <v>0</v>
      </c>
    </row>
    <row r="57" spans="1:8" ht="25.5" hidden="1">
      <c r="A57" s="47">
        <f t="shared" si="1"/>
        <v>39</v>
      </c>
      <c r="B57" s="46" t="s">
        <v>8</v>
      </c>
      <c r="C57" s="18" t="s">
        <v>140</v>
      </c>
      <c r="D57" s="21" t="s">
        <v>10</v>
      </c>
      <c r="E57" s="21"/>
      <c r="F57" s="9">
        <f>F58</f>
        <v>0</v>
      </c>
      <c r="G57" s="9">
        <f t="shared" si="14"/>
        <v>0</v>
      </c>
      <c r="H57" s="9">
        <f t="shared" si="14"/>
        <v>0</v>
      </c>
    </row>
    <row r="58" spans="1:8" hidden="1">
      <c r="A58" s="47">
        <f t="shared" si="1"/>
        <v>40</v>
      </c>
      <c r="B58" s="46" t="s">
        <v>13</v>
      </c>
      <c r="C58" s="18" t="s">
        <v>140</v>
      </c>
      <c r="D58" s="18" t="s">
        <v>10</v>
      </c>
      <c r="E58" s="18" t="s">
        <v>11</v>
      </c>
      <c r="F58" s="9">
        <f>F59</f>
        <v>0</v>
      </c>
      <c r="G58" s="9">
        <f t="shared" si="14"/>
        <v>0</v>
      </c>
      <c r="H58" s="9">
        <f t="shared" si="14"/>
        <v>0</v>
      </c>
    </row>
    <row r="59" spans="1:8" hidden="1">
      <c r="A59" s="47">
        <f t="shared" si="1"/>
        <v>41</v>
      </c>
      <c r="B59" s="36" t="s">
        <v>14</v>
      </c>
      <c r="C59" s="18" t="s">
        <v>140</v>
      </c>
      <c r="D59" s="18" t="s">
        <v>10</v>
      </c>
      <c r="E59" s="18" t="s">
        <v>12</v>
      </c>
      <c r="F59" s="9">
        <v>0</v>
      </c>
      <c r="G59" s="9">
        <v>0</v>
      </c>
      <c r="H59" s="9">
        <v>0</v>
      </c>
    </row>
    <row r="60" spans="1:8" ht="25.5">
      <c r="A60" s="47">
        <f t="shared" si="1"/>
        <v>42</v>
      </c>
      <c r="B60" s="6" t="s">
        <v>96</v>
      </c>
      <c r="C60" s="17" t="s">
        <v>84</v>
      </c>
      <c r="D60" s="17"/>
      <c r="E60" s="17"/>
      <c r="F60" s="8">
        <f>F61</f>
        <v>2244.1000000000004</v>
      </c>
      <c r="G60" s="8">
        <f t="shared" ref="G60:H60" si="15">G61</f>
        <v>2207.3000000000002</v>
      </c>
      <c r="H60" s="8">
        <f t="shared" si="15"/>
        <v>2216.3000000000002</v>
      </c>
    </row>
    <row r="61" spans="1:8" ht="57" customHeight="1">
      <c r="A61" s="47">
        <f t="shared" si="1"/>
        <v>43</v>
      </c>
      <c r="B61" s="6" t="s">
        <v>137</v>
      </c>
      <c r="C61" s="17" t="s">
        <v>85</v>
      </c>
      <c r="D61" s="17"/>
      <c r="E61" s="17"/>
      <c r="F61" s="8">
        <f>F62+F66</f>
        <v>2244.1000000000004</v>
      </c>
      <c r="G61" s="8">
        <f t="shared" ref="G61:H61" si="16">G62+G66</f>
        <v>2207.3000000000002</v>
      </c>
      <c r="H61" s="8">
        <f t="shared" si="16"/>
        <v>2216.3000000000002</v>
      </c>
    </row>
    <row r="62" spans="1:8">
      <c r="A62" s="47">
        <f t="shared" si="1"/>
        <v>44</v>
      </c>
      <c r="B62" s="46" t="s">
        <v>63</v>
      </c>
      <c r="C62" s="18" t="s">
        <v>85</v>
      </c>
      <c r="D62" s="18" t="s">
        <v>9</v>
      </c>
      <c r="E62" s="18"/>
      <c r="F62" s="9">
        <f>F63</f>
        <v>913.7</v>
      </c>
      <c r="G62" s="9">
        <f t="shared" ref="G62:H69" si="17">G63</f>
        <v>876.9</v>
      </c>
      <c r="H62" s="9">
        <f t="shared" si="17"/>
        <v>885.9</v>
      </c>
    </row>
    <row r="63" spans="1:8" ht="25.5">
      <c r="A63" s="47">
        <f t="shared" si="1"/>
        <v>45</v>
      </c>
      <c r="B63" s="35" t="s">
        <v>8</v>
      </c>
      <c r="C63" s="18" t="s">
        <v>85</v>
      </c>
      <c r="D63" s="18" t="s">
        <v>10</v>
      </c>
      <c r="E63" s="18"/>
      <c r="F63" s="9">
        <f>F64</f>
        <v>913.7</v>
      </c>
      <c r="G63" s="9">
        <f t="shared" si="17"/>
        <v>876.9</v>
      </c>
      <c r="H63" s="9">
        <f t="shared" si="17"/>
        <v>885.9</v>
      </c>
    </row>
    <row r="64" spans="1:8">
      <c r="A64" s="47">
        <f t="shared" si="1"/>
        <v>46</v>
      </c>
      <c r="B64" s="46" t="s">
        <v>15</v>
      </c>
      <c r="C64" s="18" t="s">
        <v>85</v>
      </c>
      <c r="D64" s="18" t="s">
        <v>10</v>
      </c>
      <c r="E64" s="18" t="s">
        <v>17</v>
      </c>
      <c r="F64" s="9">
        <f>F65</f>
        <v>913.7</v>
      </c>
      <c r="G64" s="9">
        <f t="shared" si="17"/>
        <v>876.9</v>
      </c>
      <c r="H64" s="9">
        <f t="shared" si="17"/>
        <v>885.9</v>
      </c>
    </row>
    <row r="65" spans="1:8">
      <c r="A65" s="47">
        <f t="shared" si="1"/>
        <v>47</v>
      </c>
      <c r="B65" s="36" t="s">
        <v>16</v>
      </c>
      <c r="C65" s="18" t="s">
        <v>85</v>
      </c>
      <c r="D65" s="18" t="s">
        <v>10</v>
      </c>
      <c r="E65" s="18" t="s">
        <v>18</v>
      </c>
      <c r="F65" s="9">
        <v>913.7</v>
      </c>
      <c r="G65" s="9">
        <v>876.9</v>
      </c>
      <c r="H65" s="9">
        <v>885.9</v>
      </c>
    </row>
    <row r="66" spans="1:8" ht="75.75" customHeight="1">
      <c r="A66" s="47">
        <f t="shared" si="1"/>
        <v>48</v>
      </c>
      <c r="B66" s="6" t="s">
        <v>138</v>
      </c>
      <c r="C66" s="17" t="s">
        <v>130</v>
      </c>
      <c r="D66" s="17"/>
      <c r="E66" s="17"/>
      <c r="F66" s="8">
        <f>F67</f>
        <v>1330.4</v>
      </c>
      <c r="G66" s="8">
        <f t="shared" si="17"/>
        <v>1330.4</v>
      </c>
      <c r="H66" s="8">
        <f t="shared" si="17"/>
        <v>1330.4</v>
      </c>
    </row>
    <row r="67" spans="1:8">
      <c r="A67" s="47">
        <f t="shared" si="1"/>
        <v>49</v>
      </c>
      <c r="B67" s="46" t="s">
        <v>63</v>
      </c>
      <c r="C67" s="18" t="s">
        <v>130</v>
      </c>
      <c r="D67" s="18" t="s">
        <v>9</v>
      </c>
      <c r="E67" s="18"/>
      <c r="F67" s="9">
        <f>F68</f>
        <v>1330.4</v>
      </c>
      <c r="G67" s="9">
        <f t="shared" si="17"/>
        <v>1330.4</v>
      </c>
      <c r="H67" s="9">
        <f t="shared" si="17"/>
        <v>1330.4</v>
      </c>
    </row>
    <row r="68" spans="1:8" ht="25.5">
      <c r="A68" s="47">
        <f t="shared" si="1"/>
        <v>50</v>
      </c>
      <c r="B68" s="35" t="s">
        <v>8</v>
      </c>
      <c r="C68" s="18" t="s">
        <v>130</v>
      </c>
      <c r="D68" s="18" t="s">
        <v>10</v>
      </c>
      <c r="E68" s="18"/>
      <c r="F68" s="9">
        <f>F69</f>
        <v>1330.4</v>
      </c>
      <c r="G68" s="9">
        <f t="shared" si="17"/>
        <v>1330.4</v>
      </c>
      <c r="H68" s="9">
        <f t="shared" si="17"/>
        <v>1330.4</v>
      </c>
    </row>
    <row r="69" spans="1:8">
      <c r="A69" s="47">
        <f t="shared" si="1"/>
        <v>51</v>
      </c>
      <c r="B69" s="46" t="s">
        <v>15</v>
      </c>
      <c r="C69" s="18" t="s">
        <v>130</v>
      </c>
      <c r="D69" s="18" t="s">
        <v>10</v>
      </c>
      <c r="E69" s="18" t="s">
        <v>17</v>
      </c>
      <c r="F69" s="9">
        <f>F70</f>
        <v>1330.4</v>
      </c>
      <c r="G69" s="9">
        <f t="shared" si="17"/>
        <v>1330.4</v>
      </c>
      <c r="H69" s="9">
        <f t="shared" si="17"/>
        <v>1330.4</v>
      </c>
    </row>
    <row r="70" spans="1:8">
      <c r="A70" s="47">
        <f t="shared" si="1"/>
        <v>52</v>
      </c>
      <c r="B70" s="36" t="s">
        <v>16</v>
      </c>
      <c r="C70" s="18" t="s">
        <v>130</v>
      </c>
      <c r="D70" s="18" t="s">
        <v>10</v>
      </c>
      <c r="E70" s="18" t="s">
        <v>18</v>
      </c>
      <c r="F70" s="9">
        <v>1330.4</v>
      </c>
      <c r="G70" s="9">
        <v>1330.4</v>
      </c>
      <c r="H70" s="9">
        <v>1330.4</v>
      </c>
    </row>
    <row r="71" spans="1:8" ht="25.5">
      <c r="A71" s="47">
        <f t="shared" si="1"/>
        <v>53</v>
      </c>
      <c r="B71" s="39" t="s">
        <v>98</v>
      </c>
      <c r="C71" s="22" t="s">
        <v>99</v>
      </c>
      <c r="D71" s="23"/>
      <c r="E71" s="22"/>
      <c r="F71" s="13">
        <f>F72+F77+F81</f>
        <v>233</v>
      </c>
      <c r="G71" s="13">
        <f t="shared" ref="G71:H71" si="18">G72+G77</f>
        <v>63</v>
      </c>
      <c r="H71" s="13">
        <f t="shared" si="18"/>
        <v>63</v>
      </c>
    </row>
    <row r="72" spans="1:8" ht="51">
      <c r="A72" s="47">
        <f t="shared" si="1"/>
        <v>54</v>
      </c>
      <c r="B72" s="62" t="s">
        <v>126</v>
      </c>
      <c r="C72" s="19" t="s">
        <v>90</v>
      </c>
      <c r="D72" s="20"/>
      <c r="E72" s="19"/>
      <c r="F72" s="12">
        <f>F73</f>
        <v>142</v>
      </c>
      <c r="G72" s="12">
        <f t="shared" ref="G72:H73" si="19">G73</f>
        <v>42</v>
      </c>
      <c r="H72" s="12">
        <f t="shared" si="19"/>
        <v>42</v>
      </c>
    </row>
    <row r="73" spans="1:8" ht="38.25">
      <c r="A73" s="47">
        <f t="shared" si="1"/>
        <v>55</v>
      </c>
      <c r="B73" s="63" t="s">
        <v>19</v>
      </c>
      <c r="C73" s="19" t="s">
        <v>90</v>
      </c>
      <c r="D73" s="20">
        <v>100</v>
      </c>
      <c r="E73" s="19"/>
      <c r="F73" s="12">
        <f>F74</f>
        <v>142</v>
      </c>
      <c r="G73" s="12">
        <f t="shared" si="19"/>
        <v>42</v>
      </c>
      <c r="H73" s="12">
        <f t="shared" si="19"/>
        <v>42</v>
      </c>
    </row>
    <row r="74" spans="1:8">
      <c r="A74" s="47">
        <f t="shared" si="1"/>
        <v>56</v>
      </c>
      <c r="B74" s="35" t="s">
        <v>20</v>
      </c>
      <c r="C74" s="19" t="s">
        <v>90</v>
      </c>
      <c r="D74" s="20">
        <v>120</v>
      </c>
      <c r="E74" s="19"/>
      <c r="F74" s="12">
        <f>F75</f>
        <v>142</v>
      </c>
      <c r="G74" s="12">
        <f t="shared" ref="G74:H74" si="20">G75</f>
        <v>42</v>
      </c>
      <c r="H74" s="12">
        <f t="shared" si="20"/>
        <v>42</v>
      </c>
    </row>
    <row r="75" spans="1:8">
      <c r="A75" s="47">
        <f t="shared" si="1"/>
        <v>57</v>
      </c>
      <c r="B75" s="38" t="s">
        <v>116</v>
      </c>
      <c r="C75" s="19" t="s">
        <v>90</v>
      </c>
      <c r="D75" s="20">
        <v>120</v>
      </c>
      <c r="E75" s="19" t="s">
        <v>60</v>
      </c>
      <c r="F75" s="12">
        <f>F76</f>
        <v>142</v>
      </c>
      <c r="G75" s="12">
        <f>G76</f>
        <v>42</v>
      </c>
      <c r="H75" s="12">
        <f>H76</f>
        <v>42</v>
      </c>
    </row>
    <row r="76" spans="1:8" ht="25.5">
      <c r="A76" s="47">
        <f t="shared" si="1"/>
        <v>58</v>
      </c>
      <c r="B76" s="38" t="s">
        <v>115</v>
      </c>
      <c r="C76" s="19" t="s">
        <v>90</v>
      </c>
      <c r="D76" s="20">
        <v>120</v>
      </c>
      <c r="E76" s="19" t="s">
        <v>61</v>
      </c>
      <c r="F76" s="12">
        <f>42+100</f>
        <v>142</v>
      </c>
      <c r="G76" s="12">
        <v>42</v>
      </c>
      <c r="H76" s="12">
        <v>42</v>
      </c>
    </row>
    <row r="77" spans="1:8">
      <c r="A77" s="47">
        <f t="shared" si="1"/>
        <v>59</v>
      </c>
      <c r="B77" s="38" t="s">
        <v>81</v>
      </c>
      <c r="C77" s="19" t="s">
        <v>90</v>
      </c>
      <c r="D77" s="20">
        <v>200</v>
      </c>
      <c r="E77" s="19"/>
      <c r="F77" s="12">
        <f>F78</f>
        <v>91</v>
      </c>
      <c r="G77" s="12">
        <f t="shared" ref="G77:H78" si="21">G78</f>
        <v>21</v>
      </c>
      <c r="H77" s="12">
        <f t="shared" si="21"/>
        <v>21</v>
      </c>
    </row>
    <row r="78" spans="1:8">
      <c r="A78" s="47">
        <f t="shared" si="1"/>
        <v>60</v>
      </c>
      <c r="B78" s="38" t="s">
        <v>87</v>
      </c>
      <c r="C78" s="19" t="s">
        <v>90</v>
      </c>
      <c r="D78" s="20">
        <v>240</v>
      </c>
      <c r="E78" s="19"/>
      <c r="F78" s="12">
        <f>F79</f>
        <v>91</v>
      </c>
      <c r="G78" s="12">
        <f t="shared" si="21"/>
        <v>21</v>
      </c>
      <c r="H78" s="12">
        <f t="shared" si="21"/>
        <v>21</v>
      </c>
    </row>
    <row r="79" spans="1:8" ht="25.5">
      <c r="A79" s="47">
        <f t="shared" si="1"/>
        <v>61</v>
      </c>
      <c r="B79" s="38" t="s">
        <v>115</v>
      </c>
      <c r="C79" s="19" t="s">
        <v>90</v>
      </c>
      <c r="D79" s="20">
        <v>240</v>
      </c>
      <c r="E79" s="19" t="s">
        <v>60</v>
      </c>
      <c r="F79" s="12">
        <f>F80</f>
        <v>91</v>
      </c>
      <c r="G79" s="12">
        <f>G80</f>
        <v>21</v>
      </c>
      <c r="H79" s="12">
        <f>H80</f>
        <v>21</v>
      </c>
    </row>
    <row r="80" spans="1:8">
      <c r="A80" s="47">
        <f t="shared" si="1"/>
        <v>62</v>
      </c>
      <c r="B80" s="38" t="s">
        <v>91</v>
      </c>
      <c r="C80" s="19" t="s">
        <v>90</v>
      </c>
      <c r="D80" s="20">
        <v>240</v>
      </c>
      <c r="E80" s="19" t="s">
        <v>61</v>
      </c>
      <c r="F80" s="12">
        <f>21+70</f>
        <v>91</v>
      </c>
      <c r="G80" s="12">
        <v>21</v>
      </c>
      <c r="H80" s="12">
        <v>21</v>
      </c>
    </row>
    <row r="81" spans="1:8" ht="39" hidden="1">
      <c r="A81" s="47">
        <f t="shared" si="1"/>
        <v>63</v>
      </c>
      <c r="B81" s="76" t="s">
        <v>149</v>
      </c>
      <c r="C81" s="75" t="s">
        <v>148</v>
      </c>
      <c r="D81" s="15"/>
      <c r="E81" s="11"/>
      <c r="F81" s="12">
        <f>F82</f>
        <v>0</v>
      </c>
      <c r="G81" s="12"/>
      <c r="H81" s="12"/>
    </row>
    <row r="82" spans="1:8" hidden="1">
      <c r="A82" s="47">
        <f t="shared" si="1"/>
        <v>64</v>
      </c>
      <c r="B82" s="38" t="s">
        <v>81</v>
      </c>
      <c r="C82" s="75" t="s">
        <v>148</v>
      </c>
      <c r="D82" s="15">
        <v>200</v>
      </c>
      <c r="E82" s="11"/>
      <c r="F82" s="12">
        <f>F83</f>
        <v>0</v>
      </c>
      <c r="G82" s="12"/>
      <c r="H82" s="12"/>
    </row>
    <row r="83" spans="1:8" hidden="1">
      <c r="A83" s="47">
        <f t="shared" si="1"/>
        <v>65</v>
      </c>
      <c r="B83" s="38" t="s">
        <v>87</v>
      </c>
      <c r="C83" s="75" t="s">
        <v>148</v>
      </c>
      <c r="D83" s="15">
        <v>240</v>
      </c>
      <c r="E83" s="11"/>
      <c r="F83" s="12">
        <f>F84</f>
        <v>0</v>
      </c>
      <c r="G83" s="12"/>
      <c r="H83" s="12"/>
    </row>
    <row r="84" spans="1:8" ht="39" hidden="1">
      <c r="A84" s="47">
        <f t="shared" si="1"/>
        <v>66</v>
      </c>
      <c r="B84" s="76" t="s">
        <v>149</v>
      </c>
      <c r="C84" s="75" t="s">
        <v>148</v>
      </c>
      <c r="D84" s="20">
        <v>240</v>
      </c>
      <c r="E84" s="19" t="s">
        <v>60</v>
      </c>
      <c r="F84" s="12">
        <f>F85</f>
        <v>0</v>
      </c>
      <c r="G84" s="12"/>
      <c r="H84" s="12"/>
    </row>
    <row r="85" spans="1:8" hidden="1">
      <c r="A85" s="47">
        <f t="shared" si="1"/>
        <v>67</v>
      </c>
      <c r="B85" s="45" t="s">
        <v>150</v>
      </c>
      <c r="C85" s="75" t="s">
        <v>148</v>
      </c>
      <c r="D85" s="20">
        <v>240</v>
      </c>
      <c r="E85" s="19" t="s">
        <v>61</v>
      </c>
      <c r="F85" s="12"/>
      <c r="G85" s="12"/>
      <c r="H85" s="12"/>
    </row>
    <row r="86" spans="1:8" ht="24">
      <c r="A86" s="47">
        <f t="shared" si="1"/>
        <v>68</v>
      </c>
      <c r="B86" s="60" t="s">
        <v>124</v>
      </c>
      <c r="C86" s="10" t="s">
        <v>100</v>
      </c>
      <c r="D86" s="15"/>
      <c r="E86" s="11"/>
      <c r="F86" s="13">
        <f>F87+F92</f>
        <v>452.6</v>
      </c>
      <c r="G86" s="13">
        <f t="shared" ref="G86:H86" si="22">G87</f>
        <v>452.6</v>
      </c>
      <c r="H86" s="13">
        <f t="shared" si="22"/>
        <v>452.6</v>
      </c>
    </row>
    <row r="87" spans="1:8" ht="51" customHeight="1">
      <c r="A87" s="47">
        <f t="shared" si="1"/>
        <v>69</v>
      </c>
      <c r="B87" s="45" t="s">
        <v>123</v>
      </c>
      <c r="C87" s="10" t="s">
        <v>101</v>
      </c>
      <c r="D87" s="14"/>
      <c r="E87" s="10"/>
      <c r="F87" s="13">
        <f>F88</f>
        <v>452.6</v>
      </c>
      <c r="G87" s="13">
        <f t="shared" ref="G87:H90" si="23">G88</f>
        <v>452.6</v>
      </c>
      <c r="H87" s="13">
        <f t="shared" si="23"/>
        <v>452.6</v>
      </c>
    </row>
    <row r="88" spans="1:8">
      <c r="A88" s="47">
        <f t="shared" si="1"/>
        <v>70</v>
      </c>
      <c r="B88" s="38" t="s">
        <v>81</v>
      </c>
      <c r="C88" s="11" t="s">
        <v>101</v>
      </c>
      <c r="D88" s="20">
        <v>200</v>
      </c>
      <c r="E88" s="19"/>
      <c r="F88" s="12">
        <f>F89</f>
        <v>452.6</v>
      </c>
      <c r="G88" s="12">
        <f t="shared" si="23"/>
        <v>452.6</v>
      </c>
      <c r="H88" s="12">
        <f t="shared" si="23"/>
        <v>452.6</v>
      </c>
    </row>
    <row r="89" spans="1:8" ht="25.5">
      <c r="A89" s="47">
        <f t="shared" si="1"/>
        <v>71</v>
      </c>
      <c r="B89" s="38" t="s">
        <v>8</v>
      </c>
      <c r="C89" s="11" t="s">
        <v>101</v>
      </c>
      <c r="D89" s="20">
        <v>240</v>
      </c>
      <c r="E89" s="19"/>
      <c r="F89" s="12">
        <f>F90</f>
        <v>452.6</v>
      </c>
      <c r="G89" s="12">
        <f t="shared" si="23"/>
        <v>452.6</v>
      </c>
      <c r="H89" s="12">
        <f t="shared" si="23"/>
        <v>452.6</v>
      </c>
    </row>
    <row r="90" spans="1:8">
      <c r="A90" s="47">
        <f t="shared" si="1"/>
        <v>72</v>
      </c>
      <c r="B90" s="38" t="s">
        <v>13</v>
      </c>
      <c r="C90" s="11" t="s">
        <v>101</v>
      </c>
      <c r="D90" s="20">
        <v>240</v>
      </c>
      <c r="E90" s="19" t="s">
        <v>11</v>
      </c>
      <c r="F90" s="12">
        <f>F91</f>
        <v>452.6</v>
      </c>
      <c r="G90" s="12">
        <f t="shared" si="23"/>
        <v>452.6</v>
      </c>
      <c r="H90" s="12">
        <f t="shared" si="23"/>
        <v>452.6</v>
      </c>
    </row>
    <row r="91" spans="1:8">
      <c r="A91" s="47">
        <f t="shared" si="1"/>
        <v>73</v>
      </c>
      <c r="B91" s="38" t="s">
        <v>82</v>
      </c>
      <c r="C91" s="11" t="s">
        <v>101</v>
      </c>
      <c r="D91" s="20">
        <v>240</v>
      </c>
      <c r="E91" s="19" t="s">
        <v>83</v>
      </c>
      <c r="F91" s="12">
        <v>452.6</v>
      </c>
      <c r="G91" s="12">
        <v>452.6</v>
      </c>
      <c r="H91" s="12">
        <v>452.6</v>
      </c>
    </row>
    <row r="92" spans="1:8" ht="38.25">
      <c r="A92" s="47">
        <f t="shared" si="1"/>
        <v>74</v>
      </c>
      <c r="B92" s="82" t="s">
        <v>141</v>
      </c>
      <c r="C92" s="10" t="s">
        <v>164</v>
      </c>
      <c r="D92" s="14"/>
      <c r="E92" s="10"/>
      <c r="F92" s="13">
        <f>F93</f>
        <v>0</v>
      </c>
      <c r="G92" s="13"/>
      <c r="H92" s="13"/>
    </row>
    <row r="93" spans="1:8">
      <c r="A93" s="47">
        <f t="shared" si="1"/>
        <v>75</v>
      </c>
      <c r="B93" s="38" t="s">
        <v>81</v>
      </c>
      <c r="C93" s="11" t="s">
        <v>164</v>
      </c>
      <c r="D93" s="20">
        <v>200</v>
      </c>
      <c r="E93" s="11"/>
      <c r="F93" s="12">
        <f>F94</f>
        <v>0</v>
      </c>
      <c r="G93" s="12"/>
      <c r="H93" s="12"/>
    </row>
    <row r="94" spans="1:8" ht="25.5">
      <c r="A94" s="47">
        <f t="shared" si="1"/>
        <v>76</v>
      </c>
      <c r="B94" s="38" t="s">
        <v>8</v>
      </c>
      <c r="C94" s="11" t="s">
        <v>164</v>
      </c>
      <c r="D94" s="20">
        <v>240</v>
      </c>
      <c r="E94" s="11"/>
      <c r="F94" s="12">
        <f>F95</f>
        <v>0</v>
      </c>
      <c r="G94" s="12"/>
      <c r="H94" s="12"/>
    </row>
    <row r="95" spans="1:8">
      <c r="A95" s="47">
        <f t="shared" si="1"/>
        <v>77</v>
      </c>
      <c r="B95" s="38" t="s">
        <v>13</v>
      </c>
      <c r="C95" s="11" t="s">
        <v>164</v>
      </c>
      <c r="D95" s="20">
        <v>240</v>
      </c>
      <c r="E95" s="19" t="s">
        <v>11</v>
      </c>
      <c r="F95" s="12">
        <f>F96</f>
        <v>0</v>
      </c>
      <c r="G95" s="12"/>
      <c r="H95" s="12"/>
    </row>
    <row r="96" spans="1:8">
      <c r="A96" s="47">
        <f t="shared" si="1"/>
        <v>78</v>
      </c>
      <c r="B96" s="38" t="s">
        <v>82</v>
      </c>
      <c r="C96" s="11" t="s">
        <v>164</v>
      </c>
      <c r="D96" s="20">
        <v>240</v>
      </c>
      <c r="E96" s="19" t="s">
        <v>83</v>
      </c>
      <c r="F96" s="12"/>
      <c r="G96" s="12">
        <v>0</v>
      </c>
      <c r="H96" s="12">
        <v>0</v>
      </c>
    </row>
    <row r="97" spans="1:8" ht="0.75" customHeight="1">
      <c r="A97" s="47">
        <f t="shared" si="1"/>
        <v>79</v>
      </c>
      <c r="B97" s="40" t="s">
        <v>114</v>
      </c>
      <c r="C97" s="10" t="s">
        <v>113</v>
      </c>
      <c r="D97" s="15"/>
      <c r="E97" s="11"/>
      <c r="F97" s="13">
        <f>F98</f>
        <v>0</v>
      </c>
      <c r="G97" s="13">
        <f t="shared" ref="G97:H101" si="24">G98</f>
        <v>0</v>
      </c>
      <c r="H97" s="13">
        <f t="shared" si="24"/>
        <v>0</v>
      </c>
    </row>
    <row r="98" spans="1:8" ht="51.75" hidden="1" customHeight="1">
      <c r="A98" s="47">
        <f t="shared" si="1"/>
        <v>80</v>
      </c>
      <c r="B98" s="45" t="s">
        <v>122</v>
      </c>
      <c r="C98" s="10" t="s">
        <v>112</v>
      </c>
      <c r="D98" s="14"/>
      <c r="E98" s="10"/>
      <c r="F98" s="13">
        <f>F99</f>
        <v>0</v>
      </c>
      <c r="G98" s="13">
        <f t="shared" si="24"/>
        <v>0</v>
      </c>
      <c r="H98" s="13">
        <f t="shared" si="24"/>
        <v>0</v>
      </c>
    </row>
    <row r="99" spans="1:8" hidden="1">
      <c r="A99" s="47">
        <f t="shared" si="1"/>
        <v>81</v>
      </c>
      <c r="B99" s="38" t="s">
        <v>81</v>
      </c>
      <c r="C99" s="11" t="s">
        <v>112</v>
      </c>
      <c r="D99" s="20">
        <v>200</v>
      </c>
      <c r="E99" s="19"/>
      <c r="F99" s="12">
        <f>F100</f>
        <v>0</v>
      </c>
      <c r="G99" s="12">
        <f t="shared" si="24"/>
        <v>0</v>
      </c>
      <c r="H99" s="12">
        <f t="shared" si="24"/>
        <v>0</v>
      </c>
    </row>
    <row r="100" spans="1:8" ht="25.5" hidden="1">
      <c r="A100" s="47">
        <f t="shared" si="1"/>
        <v>82</v>
      </c>
      <c r="B100" s="38" t="s">
        <v>8</v>
      </c>
      <c r="C100" s="11" t="s">
        <v>112</v>
      </c>
      <c r="D100" s="20">
        <v>240</v>
      </c>
      <c r="E100" s="19"/>
      <c r="F100" s="12">
        <f>F101</f>
        <v>0</v>
      </c>
      <c r="G100" s="12">
        <f t="shared" si="24"/>
        <v>0</v>
      </c>
      <c r="H100" s="12">
        <f t="shared" si="24"/>
        <v>0</v>
      </c>
    </row>
    <row r="101" spans="1:8" hidden="1">
      <c r="A101" s="47">
        <f t="shared" si="1"/>
        <v>83</v>
      </c>
      <c r="B101" s="38" t="s">
        <v>62</v>
      </c>
      <c r="C101" s="11" t="s">
        <v>112</v>
      </c>
      <c r="D101" s="20">
        <v>240</v>
      </c>
      <c r="E101" s="19" t="s">
        <v>60</v>
      </c>
      <c r="F101" s="12">
        <f>F102</f>
        <v>0</v>
      </c>
      <c r="G101" s="12">
        <f t="shared" si="24"/>
        <v>0</v>
      </c>
      <c r="H101" s="12">
        <f t="shared" si="24"/>
        <v>0</v>
      </c>
    </row>
    <row r="102" spans="1:8" ht="15" hidden="1" customHeight="1">
      <c r="A102" s="47">
        <f t="shared" si="1"/>
        <v>84</v>
      </c>
      <c r="B102" s="38" t="s">
        <v>127</v>
      </c>
      <c r="C102" s="11" t="s">
        <v>112</v>
      </c>
      <c r="D102" s="20">
        <v>240</v>
      </c>
      <c r="E102" s="19" t="s">
        <v>111</v>
      </c>
      <c r="F102" s="12"/>
      <c r="G102" s="12"/>
      <c r="H102" s="12"/>
    </row>
    <row r="103" spans="1:8" ht="25.5">
      <c r="A103" s="47">
        <f t="shared" si="1"/>
        <v>85</v>
      </c>
      <c r="B103" s="41" t="s">
        <v>102</v>
      </c>
      <c r="C103" s="17" t="s">
        <v>119</v>
      </c>
      <c r="D103" s="17"/>
      <c r="E103" s="17"/>
      <c r="F103" s="8">
        <f>F104</f>
        <v>14853.100000000004</v>
      </c>
      <c r="G103" s="8">
        <f t="shared" ref="G103:H103" si="25">G104</f>
        <v>14820.500000000004</v>
      </c>
      <c r="H103" s="8">
        <f t="shared" si="25"/>
        <v>14625.800000000003</v>
      </c>
    </row>
    <row r="104" spans="1:8" ht="25.5">
      <c r="A104" s="47">
        <f t="shared" si="1"/>
        <v>86</v>
      </c>
      <c r="B104" s="6" t="s">
        <v>103</v>
      </c>
      <c r="C104" s="17" t="s">
        <v>52</v>
      </c>
      <c r="D104" s="17"/>
      <c r="E104" s="17"/>
      <c r="F104" s="8">
        <f>F105+F110+F123+F128+F133+F147+F152+F161+F166+F180+F185+F142+F190+F195+F205+F175+F200</f>
        <v>14853.100000000004</v>
      </c>
      <c r="G104" s="8">
        <f t="shared" ref="G104:H104" si="26">G105+G110+G123+G128+G133+G147+G152+G161+G166+G180+G185+G142+G190+G195+G205+G175+G200</f>
        <v>14820.500000000004</v>
      </c>
      <c r="H104" s="8">
        <f t="shared" si="26"/>
        <v>14625.800000000003</v>
      </c>
    </row>
    <row r="105" spans="1:8" ht="51">
      <c r="A105" s="47">
        <f t="shared" ref="A105:A172" si="27">A104+1</f>
        <v>87</v>
      </c>
      <c r="B105" s="6" t="s">
        <v>104</v>
      </c>
      <c r="C105" s="17" t="s">
        <v>89</v>
      </c>
      <c r="D105" s="17"/>
      <c r="E105" s="17"/>
      <c r="F105" s="8">
        <f>F106</f>
        <v>8770.7000000000007</v>
      </c>
      <c r="G105" s="8">
        <f t="shared" ref="G105:H108" si="28">G106</f>
        <v>8770.7000000000007</v>
      </c>
      <c r="H105" s="8">
        <f t="shared" si="28"/>
        <v>8770.7000000000007</v>
      </c>
    </row>
    <row r="106" spans="1:8">
      <c r="A106" s="47">
        <f t="shared" si="27"/>
        <v>88</v>
      </c>
      <c r="B106" s="46" t="s">
        <v>66</v>
      </c>
      <c r="C106" s="18" t="s">
        <v>89</v>
      </c>
      <c r="D106" s="18" t="s">
        <v>70</v>
      </c>
      <c r="E106" s="18"/>
      <c r="F106" s="9">
        <f>F107</f>
        <v>8770.7000000000007</v>
      </c>
      <c r="G106" s="9">
        <f t="shared" si="28"/>
        <v>8770.7000000000007</v>
      </c>
      <c r="H106" s="9">
        <f t="shared" si="28"/>
        <v>8770.7000000000007</v>
      </c>
    </row>
    <row r="107" spans="1:8">
      <c r="A107" s="47">
        <f t="shared" si="27"/>
        <v>89</v>
      </c>
      <c r="B107" s="46" t="s">
        <v>67</v>
      </c>
      <c r="C107" s="18" t="s">
        <v>89</v>
      </c>
      <c r="D107" s="18" t="s">
        <v>71</v>
      </c>
      <c r="E107" s="18"/>
      <c r="F107" s="9">
        <f>F108</f>
        <v>8770.7000000000007</v>
      </c>
      <c r="G107" s="9">
        <f t="shared" si="28"/>
        <v>8770.7000000000007</v>
      </c>
      <c r="H107" s="9">
        <f t="shared" si="28"/>
        <v>8770.7000000000007</v>
      </c>
    </row>
    <row r="108" spans="1:8">
      <c r="A108" s="47">
        <f t="shared" si="27"/>
        <v>90</v>
      </c>
      <c r="B108" s="46" t="s">
        <v>68</v>
      </c>
      <c r="C108" s="18" t="s">
        <v>89</v>
      </c>
      <c r="D108" s="18" t="s">
        <v>71</v>
      </c>
      <c r="E108" s="18" t="s">
        <v>72</v>
      </c>
      <c r="F108" s="9">
        <f>F109</f>
        <v>8770.7000000000007</v>
      </c>
      <c r="G108" s="9">
        <f t="shared" si="28"/>
        <v>8770.7000000000007</v>
      </c>
      <c r="H108" s="9">
        <f t="shared" si="28"/>
        <v>8770.7000000000007</v>
      </c>
    </row>
    <row r="109" spans="1:8">
      <c r="A109" s="47">
        <f t="shared" si="27"/>
        <v>91</v>
      </c>
      <c r="B109" s="46" t="s">
        <v>69</v>
      </c>
      <c r="C109" s="18" t="s">
        <v>89</v>
      </c>
      <c r="D109" s="18" t="s">
        <v>71</v>
      </c>
      <c r="E109" s="18" t="s">
        <v>73</v>
      </c>
      <c r="F109" s="9">
        <v>8770.7000000000007</v>
      </c>
      <c r="G109" s="9">
        <v>8770.7000000000007</v>
      </c>
      <c r="H109" s="9">
        <v>8770.7000000000007</v>
      </c>
    </row>
    <row r="110" spans="1:8" ht="38.25">
      <c r="A110" s="47">
        <f t="shared" si="27"/>
        <v>92</v>
      </c>
      <c r="B110" s="6" t="s">
        <v>105</v>
      </c>
      <c r="C110" s="18" t="s">
        <v>53</v>
      </c>
      <c r="D110" s="18"/>
      <c r="E110" s="18"/>
      <c r="F110" s="8">
        <f>F122+F118+F114</f>
        <v>4604.3999999999996</v>
      </c>
      <c r="G110" s="8">
        <f t="shared" ref="G110:H110" si="29">G122+G118+G114</f>
        <v>4574.3999999999996</v>
      </c>
      <c r="H110" s="8">
        <f t="shared" si="29"/>
        <v>4574.3999999999996</v>
      </c>
    </row>
    <row r="111" spans="1:8" ht="38.25">
      <c r="A111" s="47">
        <f t="shared" si="27"/>
        <v>93</v>
      </c>
      <c r="B111" s="46" t="s">
        <v>19</v>
      </c>
      <c r="C111" s="18" t="s">
        <v>53</v>
      </c>
      <c r="D111" s="18" t="s">
        <v>23</v>
      </c>
      <c r="E111" s="18"/>
      <c r="F111" s="9">
        <f>F112</f>
        <v>4169.8999999999996</v>
      </c>
      <c r="G111" s="9">
        <f t="shared" ref="G111:H113" si="30">G112</f>
        <v>4169.8999999999996</v>
      </c>
      <c r="H111" s="9">
        <f t="shared" si="30"/>
        <v>4169.8999999999996</v>
      </c>
    </row>
    <row r="112" spans="1:8">
      <c r="A112" s="47">
        <f t="shared" si="27"/>
        <v>94</v>
      </c>
      <c r="B112" s="35" t="s">
        <v>20</v>
      </c>
      <c r="C112" s="18" t="s">
        <v>53</v>
      </c>
      <c r="D112" s="18" t="s">
        <v>24</v>
      </c>
      <c r="E112" s="18"/>
      <c r="F112" s="9">
        <f>F113</f>
        <v>4169.8999999999996</v>
      </c>
      <c r="G112" s="9">
        <f t="shared" si="30"/>
        <v>4169.8999999999996</v>
      </c>
      <c r="H112" s="9">
        <f t="shared" si="30"/>
        <v>4169.8999999999996</v>
      </c>
    </row>
    <row r="113" spans="1:8">
      <c r="A113" s="47">
        <f t="shared" si="27"/>
        <v>95</v>
      </c>
      <c r="B113" s="46" t="s">
        <v>21</v>
      </c>
      <c r="C113" s="18" t="s">
        <v>53</v>
      </c>
      <c r="D113" s="18" t="s">
        <v>24</v>
      </c>
      <c r="E113" s="18" t="s">
        <v>25</v>
      </c>
      <c r="F113" s="9">
        <f>F114</f>
        <v>4169.8999999999996</v>
      </c>
      <c r="G113" s="9">
        <f t="shared" si="30"/>
        <v>4169.8999999999996</v>
      </c>
      <c r="H113" s="9">
        <f t="shared" si="30"/>
        <v>4169.8999999999996</v>
      </c>
    </row>
    <row r="114" spans="1:8" ht="38.25">
      <c r="A114" s="47">
        <f t="shared" si="27"/>
        <v>96</v>
      </c>
      <c r="B114" s="46" t="s">
        <v>22</v>
      </c>
      <c r="C114" s="18" t="s">
        <v>53</v>
      </c>
      <c r="D114" s="18" t="s">
        <v>24</v>
      </c>
      <c r="E114" s="18" t="s">
        <v>26</v>
      </c>
      <c r="F114" s="77">
        <v>4169.8999999999996</v>
      </c>
      <c r="G114" s="77">
        <v>4169.8999999999996</v>
      </c>
      <c r="H114" s="77">
        <v>4169.8999999999996</v>
      </c>
    </row>
    <row r="115" spans="1:8">
      <c r="A115" s="47">
        <f t="shared" si="27"/>
        <v>97</v>
      </c>
      <c r="B115" s="46" t="s">
        <v>63</v>
      </c>
      <c r="C115" s="18" t="s">
        <v>53</v>
      </c>
      <c r="D115" s="18" t="s">
        <v>9</v>
      </c>
      <c r="E115" s="18"/>
      <c r="F115" s="9">
        <f>F116</f>
        <v>385.7</v>
      </c>
      <c r="G115" s="9">
        <f t="shared" ref="G115:H115" si="31">G116</f>
        <v>355.7</v>
      </c>
      <c r="H115" s="9">
        <f t="shared" si="31"/>
        <v>355.7</v>
      </c>
    </row>
    <row r="116" spans="1:8" ht="25.5">
      <c r="A116" s="47">
        <f t="shared" si="27"/>
        <v>98</v>
      </c>
      <c r="B116" s="35" t="s">
        <v>8</v>
      </c>
      <c r="C116" s="18" t="s">
        <v>53</v>
      </c>
      <c r="D116" s="18" t="s">
        <v>10</v>
      </c>
      <c r="E116" s="18"/>
      <c r="F116" s="9">
        <f>F117</f>
        <v>385.7</v>
      </c>
      <c r="G116" s="9">
        <f>G117</f>
        <v>355.7</v>
      </c>
      <c r="H116" s="9">
        <f>H117</f>
        <v>355.7</v>
      </c>
    </row>
    <row r="117" spans="1:8">
      <c r="A117" s="47">
        <f t="shared" si="27"/>
        <v>99</v>
      </c>
      <c r="B117" s="46" t="s">
        <v>21</v>
      </c>
      <c r="C117" s="18" t="s">
        <v>53</v>
      </c>
      <c r="D117" s="18" t="s">
        <v>10</v>
      </c>
      <c r="E117" s="18" t="s">
        <v>25</v>
      </c>
      <c r="F117" s="9">
        <f>F118</f>
        <v>385.7</v>
      </c>
      <c r="G117" s="9">
        <f>G118</f>
        <v>355.7</v>
      </c>
      <c r="H117" s="9">
        <f>H118</f>
        <v>355.7</v>
      </c>
    </row>
    <row r="118" spans="1:8" ht="38.25">
      <c r="A118" s="47">
        <f t="shared" si="27"/>
        <v>100</v>
      </c>
      <c r="B118" s="42" t="s">
        <v>22</v>
      </c>
      <c r="C118" s="18" t="s">
        <v>53</v>
      </c>
      <c r="D118" s="18" t="s">
        <v>10</v>
      </c>
      <c r="E118" s="18" t="s">
        <v>26</v>
      </c>
      <c r="F118" s="9">
        <f>355.7+30</f>
        <v>385.7</v>
      </c>
      <c r="G118" s="9">
        <f>355.7</f>
        <v>355.7</v>
      </c>
      <c r="H118" s="9">
        <f>355.7</f>
        <v>355.7</v>
      </c>
    </row>
    <row r="119" spans="1:8">
      <c r="A119" s="47">
        <f t="shared" si="27"/>
        <v>101</v>
      </c>
      <c r="B119" s="46" t="s">
        <v>30</v>
      </c>
      <c r="C119" s="18" t="s">
        <v>53</v>
      </c>
      <c r="D119" s="18" t="s">
        <v>32</v>
      </c>
      <c r="E119" s="18"/>
      <c r="F119" s="9">
        <f>F120</f>
        <v>48.8</v>
      </c>
      <c r="G119" s="9">
        <f t="shared" ref="G119:H121" si="32">G120</f>
        <v>48.8</v>
      </c>
      <c r="H119" s="9">
        <f t="shared" si="32"/>
        <v>48.8</v>
      </c>
    </row>
    <row r="120" spans="1:8">
      <c r="A120" s="47">
        <f t="shared" si="27"/>
        <v>102</v>
      </c>
      <c r="B120" s="46" t="s">
        <v>59</v>
      </c>
      <c r="C120" s="18" t="s">
        <v>53</v>
      </c>
      <c r="D120" s="18" t="s">
        <v>58</v>
      </c>
      <c r="E120" s="18"/>
      <c r="F120" s="9">
        <f>F121</f>
        <v>48.8</v>
      </c>
      <c r="G120" s="9">
        <f t="shared" si="32"/>
        <v>48.8</v>
      </c>
      <c r="H120" s="9">
        <f t="shared" si="32"/>
        <v>48.8</v>
      </c>
    </row>
    <row r="121" spans="1:8">
      <c r="A121" s="47">
        <f t="shared" si="27"/>
        <v>103</v>
      </c>
      <c r="B121" s="46" t="s">
        <v>21</v>
      </c>
      <c r="C121" s="18" t="s">
        <v>53</v>
      </c>
      <c r="D121" s="18" t="s">
        <v>58</v>
      </c>
      <c r="E121" s="18" t="s">
        <v>25</v>
      </c>
      <c r="F121" s="9">
        <v>48.8</v>
      </c>
      <c r="G121" s="9">
        <f t="shared" si="32"/>
        <v>48.8</v>
      </c>
      <c r="H121" s="9">
        <f t="shared" si="32"/>
        <v>48.8</v>
      </c>
    </row>
    <row r="122" spans="1:8" ht="38.25">
      <c r="A122" s="47">
        <f t="shared" si="27"/>
        <v>104</v>
      </c>
      <c r="B122" s="42" t="s">
        <v>22</v>
      </c>
      <c r="C122" s="18" t="s">
        <v>53</v>
      </c>
      <c r="D122" s="18" t="s">
        <v>58</v>
      </c>
      <c r="E122" s="18" t="s">
        <v>26</v>
      </c>
      <c r="F122" s="9">
        <v>48.8</v>
      </c>
      <c r="G122" s="9">
        <v>48.8</v>
      </c>
      <c r="H122" s="9">
        <v>48.8</v>
      </c>
    </row>
    <row r="123" spans="1:8" ht="25.5">
      <c r="A123" s="47">
        <f>A122+1</f>
        <v>105</v>
      </c>
      <c r="B123" s="6" t="s">
        <v>106</v>
      </c>
      <c r="C123" s="18" t="s">
        <v>54</v>
      </c>
      <c r="D123" s="17"/>
      <c r="E123" s="17"/>
      <c r="F123" s="8">
        <f>F124</f>
        <v>1085.2</v>
      </c>
      <c r="G123" s="8">
        <f t="shared" ref="G123:H126" si="33">G124</f>
        <v>1085.2</v>
      </c>
      <c r="H123" s="8">
        <f t="shared" si="33"/>
        <v>1085.2</v>
      </c>
    </row>
    <row r="124" spans="1:8" ht="38.25">
      <c r="A124" s="47">
        <f t="shared" si="27"/>
        <v>106</v>
      </c>
      <c r="B124" s="46" t="s">
        <v>19</v>
      </c>
      <c r="C124" s="18" t="s">
        <v>54</v>
      </c>
      <c r="D124" s="18" t="s">
        <v>23</v>
      </c>
      <c r="E124" s="18"/>
      <c r="F124" s="9">
        <f>F125</f>
        <v>1085.2</v>
      </c>
      <c r="G124" s="9">
        <f t="shared" si="33"/>
        <v>1085.2</v>
      </c>
      <c r="H124" s="9">
        <f t="shared" si="33"/>
        <v>1085.2</v>
      </c>
    </row>
    <row r="125" spans="1:8">
      <c r="A125" s="47">
        <f t="shared" si="27"/>
        <v>107</v>
      </c>
      <c r="B125" s="35" t="s">
        <v>20</v>
      </c>
      <c r="C125" s="18" t="s">
        <v>54</v>
      </c>
      <c r="D125" s="18" t="s">
        <v>24</v>
      </c>
      <c r="E125" s="18"/>
      <c r="F125" s="9">
        <f>F126</f>
        <v>1085.2</v>
      </c>
      <c r="G125" s="9">
        <f t="shared" si="33"/>
        <v>1085.2</v>
      </c>
      <c r="H125" s="9">
        <f t="shared" si="33"/>
        <v>1085.2</v>
      </c>
    </row>
    <row r="126" spans="1:8">
      <c r="A126" s="47">
        <f t="shared" si="27"/>
        <v>108</v>
      </c>
      <c r="B126" s="46" t="s">
        <v>21</v>
      </c>
      <c r="C126" s="18" t="s">
        <v>54</v>
      </c>
      <c r="D126" s="18" t="s">
        <v>24</v>
      </c>
      <c r="E126" s="18" t="s">
        <v>25</v>
      </c>
      <c r="F126" s="9">
        <f>F127</f>
        <v>1085.2</v>
      </c>
      <c r="G126" s="9">
        <f t="shared" si="33"/>
        <v>1085.2</v>
      </c>
      <c r="H126" s="9">
        <f t="shared" si="33"/>
        <v>1085.2</v>
      </c>
    </row>
    <row r="127" spans="1:8" ht="26.25" thickBot="1">
      <c r="A127" s="47">
        <f t="shared" si="27"/>
        <v>109</v>
      </c>
      <c r="B127" s="43" t="s">
        <v>29</v>
      </c>
      <c r="C127" s="18" t="s">
        <v>54</v>
      </c>
      <c r="D127" s="18" t="s">
        <v>24</v>
      </c>
      <c r="E127" s="18" t="s">
        <v>28</v>
      </c>
      <c r="F127" s="77">
        <f>1085.2</f>
        <v>1085.2</v>
      </c>
      <c r="G127" s="77">
        <f t="shared" ref="G127:H127" si="34">1085.2</f>
        <v>1085.2</v>
      </c>
      <c r="H127" s="77">
        <f t="shared" si="34"/>
        <v>1085.2</v>
      </c>
    </row>
    <row r="128" spans="1:8" ht="25.5">
      <c r="A128" s="47">
        <f t="shared" si="27"/>
        <v>110</v>
      </c>
      <c r="B128" s="6" t="s">
        <v>107</v>
      </c>
      <c r="C128" s="17" t="s">
        <v>55</v>
      </c>
      <c r="D128" s="17"/>
      <c r="E128" s="17"/>
      <c r="F128" s="8">
        <f>F129</f>
        <v>5</v>
      </c>
      <c r="G128" s="8">
        <f t="shared" ref="G128:H131" si="35">G129</f>
        <v>5</v>
      </c>
      <c r="H128" s="8">
        <f t="shared" si="35"/>
        <v>5</v>
      </c>
    </row>
    <row r="129" spans="1:8">
      <c r="A129" s="47">
        <f t="shared" si="27"/>
        <v>111</v>
      </c>
      <c r="B129" s="46" t="s">
        <v>30</v>
      </c>
      <c r="C129" s="18" t="s">
        <v>55</v>
      </c>
      <c r="D129" s="18" t="s">
        <v>32</v>
      </c>
      <c r="E129" s="18"/>
      <c r="F129" s="9">
        <f>F130</f>
        <v>5</v>
      </c>
      <c r="G129" s="9">
        <f t="shared" si="35"/>
        <v>5</v>
      </c>
      <c r="H129" s="9">
        <f t="shared" si="35"/>
        <v>5</v>
      </c>
    </row>
    <row r="130" spans="1:8">
      <c r="A130" s="47">
        <f t="shared" si="27"/>
        <v>112</v>
      </c>
      <c r="B130" s="35" t="s">
        <v>31</v>
      </c>
      <c r="C130" s="18" t="s">
        <v>55</v>
      </c>
      <c r="D130" s="18" t="s">
        <v>33</v>
      </c>
      <c r="E130" s="18"/>
      <c r="F130" s="9">
        <f>F131</f>
        <v>5</v>
      </c>
      <c r="G130" s="9">
        <f t="shared" si="35"/>
        <v>5</v>
      </c>
      <c r="H130" s="9">
        <f t="shared" si="35"/>
        <v>5</v>
      </c>
    </row>
    <row r="131" spans="1:8">
      <c r="A131" s="47">
        <f t="shared" si="27"/>
        <v>113</v>
      </c>
      <c r="B131" s="46" t="s">
        <v>21</v>
      </c>
      <c r="C131" s="18" t="s">
        <v>55</v>
      </c>
      <c r="D131" s="18" t="s">
        <v>33</v>
      </c>
      <c r="E131" s="18" t="s">
        <v>25</v>
      </c>
      <c r="F131" s="9">
        <f>F132</f>
        <v>5</v>
      </c>
      <c r="G131" s="9">
        <f t="shared" si="35"/>
        <v>5</v>
      </c>
      <c r="H131" s="9">
        <f t="shared" si="35"/>
        <v>5</v>
      </c>
    </row>
    <row r="132" spans="1:8">
      <c r="A132" s="47">
        <f t="shared" si="27"/>
        <v>114</v>
      </c>
      <c r="B132" s="36" t="s">
        <v>35</v>
      </c>
      <c r="C132" s="18" t="s">
        <v>55</v>
      </c>
      <c r="D132" s="18" t="s">
        <v>33</v>
      </c>
      <c r="E132" s="18" t="s">
        <v>34</v>
      </c>
      <c r="F132" s="9">
        <v>5</v>
      </c>
      <c r="G132" s="9">
        <v>5</v>
      </c>
      <c r="H132" s="9">
        <v>5</v>
      </c>
    </row>
    <row r="133" spans="1:8" ht="51">
      <c r="A133" s="47">
        <f t="shared" si="27"/>
        <v>115</v>
      </c>
      <c r="B133" s="40" t="s">
        <v>110</v>
      </c>
      <c r="C133" s="14">
        <v>7810000570</v>
      </c>
      <c r="D133" s="14"/>
      <c r="E133" s="10"/>
      <c r="F133" s="13">
        <f>F137+F141</f>
        <v>75.599999999999994</v>
      </c>
      <c r="G133" s="13">
        <f t="shared" ref="G133:H133" si="36">G137+G141</f>
        <v>75.599999999999994</v>
      </c>
      <c r="H133" s="13">
        <f t="shared" si="36"/>
        <v>75.599999999999994</v>
      </c>
    </row>
    <row r="134" spans="1:8">
      <c r="A134" s="47">
        <f t="shared" si="27"/>
        <v>116</v>
      </c>
      <c r="B134" s="38" t="s">
        <v>81</v>
      </c>
      <c r="C134" s="20">
        <v>7810000570</v>
      </c>
      <c r="D134" s="20">
        <v>200</v>
      </c>
      <c r="E134" s="19"/>
      <c r="F134" s="12">
        <f>F137</f>
        <v>74</v>
      </c>
      <c r="G134" s="12">
        <f t="shared" ref="G134:H134" si="37">G137</f>
        <v>74</v>
      </c>
      <c r="H134" s="12">
        <f t="shared" si="37"/>
        <v>74</v>
      </c>
    </row>
    <row r="135" spans="1:8" ht="25.5">
      <c r="A135" s="47">
        <f t="shared" si="27"/>
        <v>117</v>
      </c>
      <c r="B135" s="38" t="s">
        <v>8</v>
      </c>
      <c r="C135" s="20">
        <v>7810000570</v>
      </c>
      <c r="D135" s="20">
        <v>240</v>
      </c>
      <c r="E135" s="19"/>
      <c r="F135" s="12">
        <f>F137</f>
        <v>74</v>
      </c>
      <c r="G135" s="12">
        <f t="shared" ref="G135:H135" si="38">G137</f>
        <v>74</v>
      </c>
      <c r="H135" s="12">
        <f t="shared" si="38"/>
        <v>74</v>
      </c>
    </row>
    <row r="136" spans="1:8">
      <c r="A136" s="47">
        <f t="shared" si="27"/>
        <v>118</v>
      </c>
      <c r="B136" s="38" t="s">
        <v>13</v>
      </c>
      <c r="C136" s="20">
        <v>7810000000</v>
      </c>
      <c r="D136" s="20">
        <v>240</v>
      </c>
      <c r="E136" s="19" t="s">
        <v>11</v>
      </c>
      <c r="F136" s="12">
        <f>F137</f>
        <v>74</v>
      </c>
      <c r="G136" s="12">
        <f t="shared" ref="G136:H136" si="39">G137</f>
        <v>74</v>
      </c>
      <c r="H136" s="12">
        <f t="shared" si="39"/>
        <v>74</v>
      </c>
    </row>
    <row r="137" spans="1:8">
      <c r="A137" s="47">
        <f t="shared" si="27"/>
        <v>119</v>
      </c>
      <c r="B137" s="38" t="s">
        <v>82</v>
      </c>
      <c r="C137" s="20">
        <v>7810000570</v>
      </c>
      <c r="D137" s="20">
        <v>240</v>
      </c>
      <c r="E137" s="19" t="s">
        <v>83</v>
      </c>
      <c r="F137" s="12">
        <v>74</v>
      </c>
      <c r="G137" s="12">
        <v>74</v>
      </c>
      <c r="H137" s="12">
        <v>74</v>
      </c>
    </row>
    <row r="138" spans="1:8">
      <c r="A138" s="47"/>
      <c r="B138" s="46" t="s">
        <v>30</v>
      </c>
      <c r="C138" s="20">
        <v>7810000570</v>
      </c>
      <c r="D138" s="18" t="s">
        <v>32</v>
      </c>
      <c r="E138" s="19"/>
      <c r="F138" s="12">
        <f>F139</f>
        <v>1.6</v>
      </c>
      <c r="G138" s="12">
        <f t="shared" ref="G138:H138" si="40">G139</f>
        <v>1.6</v>
      </c>
      <c r="H138" s="12">
        <f t="shared" si="40"/>
        <v>1.6</v>
      </c>
    </row>
    <row r="139" spans="1:8">
      <c r="A139" s="47"/>
      <c r="B139" s="46" t="s">
        <v>59</v>
      </c>
      <c r="C139" s="20">
        <v>7810000570</v>
      </c>
      <c r="D139" s="18" t="s">
        <v>58</v>
      </c>
      <c r="E139" s="19"/>
      <c r="F139" s="12">
        <f>F140</f>
        <v>1.6</v>
      </c>
      <c r="G139" s="12">
        <f t="shared" ref="G139:H140" si="41">G140</f>
        <v>1.6</v>
      </c>
      <c r="H139" s="12">
        <f t="shared" si="41"/>
        <v>1.6</v>
      </c>
    </row>
    <row r="140" spans="1:8">
      <c r="A140" s="47"/>
      <c r="B140" s="46" t="s">
        <v>21</v>
      </c>
      <c r="C140" s="20">
        <v>7810000570</v>
      </c>
      <c r="D140" s="18" t="s">
        <v>58</v>
      </c>
      <c r="E140" s="19" t="s">
        <v>11</v>
      </c>
      <c r="F140" s="12">
        <f>F141</f>
        <v>1.6</v>
      </c>
      <c r="G140" s="12">
        <f t="shared" si="41"/>
        <v>1.6</v>
      </c>
      <c r="H140" s="12">
        <f t="shared" si="41"/>
        <v>1.6</v>
      </c>
    </row>
    <row r="141" spans="1:8" ht="38.25">
      <c r="A141" s="47"/>
      <c r="B141" s="42" t="s">
        <v>22</v>
      </c>
      <c r="C141" s="20">
        <v>7810000570</v>
      </c>
      <c r="D141" s="18" t="s">
        <v>58</v>
      </c>
      <c r="E141" s="19" t="s">
        <v>83</v>
      </c>
      <c r="F141" s="12">
        <v>1.6</v>
      </c>
      <c r="G141" s="12">
        <v>1.6</v>
      </c>
      <c r="H141" s="12">
        <v>1.6</v>
      </c>
    </row>
    <row r="142" spans="1:8" s="70" customFormat="1" ht="25.5" hidden="1">
      <c r="A142" s="47">
        <f>A137+1</f>
        <v>120</v>
      </c>
      <c r="B142" s="39" t="s">
        <v>131</v>
      </c>
      <c r="C142" s="74" t="s">
        <v>128</v>
      </c>
      <c r="D142" s="23"/>
      <c r="E142" s="22"/>
      <c r="F142" s="13">
        <f>F143</f>
        <v>0</v>
      </c>
      <c r="G142" s="13">
        <f t="shared" ref="G142:H145" si="42">G143</f>
        <v>0</v>
      </c>
      <c r="H142" s="13">
        <f t="shared" si="42"/>
        <v>0</v>
      </c>
    </row>
    <row r="143" spans="1:8" hidden="1">
      <c r="A143" s="47">
        <f t="shared" si="27"/>
        <v>121</v>
      </c>
      <c r="B143" s="38" t="s">
        <v>81</v>
      </c>
      <c r="C143" s="75" t="s">
        <v>128</v>
      </c>
      <c r="D143" s="20">
        <v>240</v>
      </c>
      <c r="E143" s="19"/>
      <c r="F143" s="12">
        <f>F144</f>
        <v>0</v>
      </c>
      <c r="G143" s="12">
        <f t="shared" si="42"/>
        <v>0</v>
      </c>
      <c r="H143" s="12">
        <f t="shared" si="42"/>
        <v>0</v>
      </c>
    </row>
    <row r="144" spans="1:8" ht="25.5" hidden="1">
      <c r="A144" s="47">
        <f t="shared" si="27"/>
        <v>122</v>
      </c>
      <c r="B144" s="38" t="s">
        <v>8</v>
      </c>
      <c r="C144" s="75" t="s">
        <v>128</v>
      </c>
      <c r="D144" s="20">
        <v>240</v>
      </c>
      <c r="E144" s="19"/>
      <c r="F144" s="12">
        <f>F145</f>
        <v>0</v>
      </c>
      <c r="G144" s="12">
        <f t="shared" si="42"/>
        <v>0</v>
      </c>
      <c r="H144" s="12">
        <f t="shared" si="42"/>
        <v>0</v>
      </c>
    </row>
    <row r="145" spans="1:8" ht="15.75" hidden="1" thickBot="1">
      <c r="A145" s="47">
        <f t="shared" si="27"/>
        <v>123</v>
      </c>
      <c r="B145" s="37" t="s">
        <v>13</v>
      </c>
      <c r="C145" s="75" t="s">
        <v>128</v>
      </c>
      <c r="D145" s="20">
        <v>240</v>
      </c>
      <c r="E145" s="19" t="s">
        <v>11</v>
      </c>
      <c r="F145" s="12">
        <f>F146</f>
        <v>0</v>
      </c>
      <c r="G145" s="12">
        <f t="shared" si="42"/>
        <v>0</v>
      </c>
      <c r="H145" s="12">
        <f t="shared" si="42"/>
        <v>0</v>
      </c>
    </row>
    <row r="146" spans="1:8" hidden="1">
      <c r="A146" s="47">
        <f t="shared" si="27"/>
        <v>124</v>
      </c>
      <c r="B146" s="36" t="s">
        <v>14</v>
      </c>
      <c r="C146" s="75" t="s">
        <v>128</v>
      </c>
      <c r="D146" s="20">
        <v>240</v>
      </c>
      <c r="E146" s="19" t="s">
        <v>12</v>
      </c>
      <c r="F146" s="12"/>
      <c r="G146" s="12"/>
      <c r="H146" s="12">
        <v>0</v>
      </c>
    </row>
    <row r="147" spans="1:8" ht="51">
      <c r="A147" s="47">
        <f>A146+1</f>
        <v>125</v>
      </c>
      <c r="B147" s="6" t="s">
        <v>108</v>
      </c>
      <c r="C147" s="17" t="s">
        <v>86</v>
      </c>
      <c r="D147" s="17"/>
      <c r="E147" s="17"/>
      <c r="F147" s="8">
        <f>F148</f>
        <v>96</v>
      </c>
      <c r="G147" s="8">
        <f t="shared" ref="G147:H150" si="43">G148</f>
        <v>96</v>
      </c>
      <c r="H147" s="8">
        <f t="shared" si="43"/>
        <v>96</v>
      </c>
    </row>
    <row r="148" spans="1:8">
      <c r="A148" s="47">
        <f t="shared" si="27"/>
        <v>126</v>
      </c>
      <c r="B148" s="46" t="s">
        <v>36</v>
      </c>
      <c r="C148" s="18" t="s">
        <v>86</v>
      </c>
      <c r="D148" s="18" t="s">
        <v>38</v>
      </c>
      <c r="E148" s="18"/>
      <c r="F148" s="9">
        <f>F149</f>
        <v>96</v>
      </c>
      <c r="G148" s="9">
        <f t="shared" si="43"/>
        <v>96</v>
      </c>
      <c r="H148" s="9">
        <f t="shared" si="43"/>
        <v>96</v>
      </c>
    </row>
    <row r="149" spans="1:8">
      <c r="A149" s="47">
        <f t="shared" si="27"/>
        <v>127</v>
      </c>
      <c r="B149" s="35" t="s">
        <v>37</v>
      </c>
      <c r="C149" s="18" t="s">
        <v>86</v>
      </c>
      <c r="D149" s="18" t="s">
        <v>39</v>
      </c>
      <c r="E149" s="18"/>
      <c r="F149" s="9">
        <f>F150</f>
        <v>96</v>
      </c>
      <c r="G149" s="9">
        <f t="shared" si="43"/>
        <v>96</v>
      </c>
      <c r="H149" s="9">
        <f t="shared" si="43"/>
        <v>96</v>
      </c>
    </row>
    <row r="150" spans="1:8">
      <c r="A150" s="47">
        <f t="shared" si="27"/>
        <v>128</v>
      </c>
      <c r="B150" s="46" t="s">
        <v>41</v>
      </c>
      <c r="C150" s="18" t="s">
        <v>86</v>
      </c>
      <c r="D150" s="18" t="s">
        <v>39</v>
      </c>
      <c r="E150" s="18" t="s">
        <v>27</v>
      </c>
      <c r="F150" s="9">
        <f>F151</f>
        <v>96</v>
      </c>
      <c r="G150" s="9">
        <f t="shared" si="43"/>
        <v>96</v>
      </c>
      <c r="H150" s="9">
        <f t="shared" si="43"/>
        <v>96</v>
      </c>
    </row>
    <row r="151" spans="1:8">
      <c r="A151" s="47">
        <f t="shared" si="27"/>
        <v>129</v>
      </c>
      <c r="B151" s="36" t="s">
        <v>42</v>
      </c>
      <c r="C151" s="18" t="s">
        <v>86</v>
      </c>
      <c r="D151" s="18" t="s">
        <v>39</v>
      </c>
      <c r="E151" s="18" t="s">
        <v>40</v>
      </c>
      <c r="F151" s="9">
        <v>96</v>
      </c>
      <c r="G151" s="9">
        <v>96</v>
      </c>
      <c r="H151" s="9">
        <v>96</v>
      </c>
    </row>
    <row r="152" spans="1:8" ht="38.25">
      <c r="A152" s="47">
        <f t="shared" si="27"/>
        <v>130</v>
      </c>
      <c r="B152" s="6" t="s">
        <v>109</v>
      </c>
      <c r="C152" s="17" t="s">
        <v>56</v>
      </c>
      <c r="D152" s="17"/>
      <c r="E152" s="17"/>
      <c r="F152" s="8">
        <f>F153+F157</f>
        <v>187.2</v>
      </c>
      <c r="G152" s="8">
        <f t="shared" ref="G152:H152" si="44">G153+G157</f>
        <v>194.7</v>
      </c>
      <c r="H152" s="8">
        <f t="shared" si="44"/>
        <v>0</v>
      </c>
    </row>
    <row r="153" spans="1:8" ht="38.25">
      <c r="A153" s="47">
        <f t="shared" si="27"/>
        <v>131</v>
      </c>
      <c r="B153" s="46" t="s">
        <v>19</v>
      </c>
      <c r="C153" s="18" t="s">
        <v>56</v>
      </c>
      <c r="D153" s="18" t="s">
        <v>23</v>
      </c>
      <c r="E153" s="18"/>
      <c r="F153" s="9">
        <f>F154</f>
        <v>122.7</v>
      </c>
      <c r="G153" s="9">
        <f t="shared" ref="G153:H155" si="45">G154</f>
        <v>122.7</v>
      </c>
      <c r="H153" s="9">
        <f t="shared" si="45"/>
        <v>0</v>
      </c>
    </row>
    <row r="154" spans="1:8">
      <c r="A154" s="47">
        <f t="shared" si="27"/>
        <v>132</v>
      </c>
      <c r="B154" s="35" t="s">
        <v>20</v>
      </c>
      <c r="C154" s="18" t="s">
        <v>56</v>
      </c>
      <c r="D154" s="18" t="s">
        <v>24</v>
      </c>
      <c r="E154" s="18"/>
      <c r="F154" s="9">
        <f>F155</f>
        <v>122.7</v>
      </c>
      <c r="G154" s="9">
        <f t="shared" si="45"/>
        <v>122.7</v>
      </c>
      <c r="H154" s="9">
        <f t="shared" si="45"/>
        <v>0</v>
      </c>
    </row>
    <row r="155" spans="1:8">
      <c r="A155" s="47">
        <f t="shared" si="27"/>
        <v>133</v>
      </c>
      <c r="B155" s="46" t="s">
        <v>43</v>
      </c>
      <c r="C155" s="18" t="s">
        <v>56</v>
      </c>
      <c r="D155" s="18" t="s">
        <v>24</v>
      </c>
      <c r="E155" s="18" t="s">
        <v>45</v>
      </c>
      <c r="F155" s="9">
        <f>F156</f>
        <v>122.7</v>
      </c>
      <c r="G155" s="9">
        <f t="shared" si="45"/>
        <v>122.7</v>
      </c>
      <c r="H155" s="9">
        <f t="shared" si="45"/>
        <v>0</v>
      </c>
    </row>
    <row r="156" spans="1:8">
      <c r="A156" s="47">
        <f t="shared" si="27"/>
        <v>134</v>
      </c>
      <c r="B156" s="36" t="s">
        <v>44</v>
      </c>
      <c r="C156" s="18" t="s">
        <v>56</v>
      </c>
      <c r="D156" s="18" t="s">
        <v>24</v>
      </c>
      <c r="E156" s="18" t="s">
        <v>46</v>
      </c>
      <c r="F156" s="9">
        <v>122.7</v>
      </c>
      <c r="G156" s="9">
        <v>122.7</v>
      </c>
      <c r="H156" s="9">
        <v>0</v>
      </c>
    </row>
    <row r="157" spans="1:8">
      <c r="A157" s="47">
        <f t="shared" si="27"/>
        <v>135</v>
      </c>
      <c r="B157" s="46" t="s">
        <v>63</v>
      </c>
      <c r="C157" s="18" t="s">
        <v>56</v>
      </c>
      <c r="D157" s="24">
        <v>200</v>
      </c>
      <c r="E157" s="25"/>
      <c r="F157" s="12">
        <f>F158</f>
        <v>64.5</v>
      </c>
      <c r="G157" s="12">
        <f t="shared" ref="G157:H157" si="46">G158</f>
        <v>72</v>
      </c>
      <c r="H157" s="12">
        <f t="shared" si="46"/>
        <v>0</v>
      </c>
    </row>
    <row r="158" spans="1:8" ht="24.75" customHeight="1">
      <c r="A158" s="47">
        <f t="shared" si="27"/>
        <v>136</v>
      </c>
      <c r="B158" s="35" t="s">
        <v>8</v>
      </c>
      <c r="C158" s="18" t="s">
        <v>56</v>
      </c>
      <c r="D158" s="24">
        <v>240</v>
      </c>
      <c r="E158" s="25"/>
      <c r="F158" s="12">
        <v>64.5</v>
      </c>
      <c r="G158" s="12">
        <v>72</v>
      </c>
      <c r="H158" s="12">
        <v>0</v>
      </c>
    </row>
    <row r="159" spans="1:8" s="70" customFormat="1" hidden="1">
      <c r="A159" s="47">
        <f t="shared" si="27"/>
        <v>137</v>
      </c>
      <c r="B159" s="69" t="s">
        <v>44</v>
      </c>
      <c r="C159" s="17" t="s">
        <v>56</v>
      </c>
      <c r="D159" s="27">
        <v>240</v>
      </c>
      <c r="E159" s="28" t="s">
        <v>45</v>
      </c>
      <c r="F159" s="13">
        <f>F160</f>
        <v>0</v>
      </c>
      <c r="G159" s="13">
        <f>G160</f>
        <v>0</v>
      </c>
      <c r="H159" s="13">
        <v>0</v>
      </c>
    </row>
    <row r="160" spans="1:8" ht="0.75" customHeight="1">
      <c r="A160" s="47">
        <f t="shared" si="27"/>
        <v>138</v>
      </c>
      <c r="B160" s="46" t="s">
        <v>109</v>
      </c>
      <c r="C160" s="18" t="s">
        <v>56</v>
      </c>
      <c r="D160" s="24">
        <v>240</v>
      </c>
      <c r="E160" s="25" t="s">
        <v>46</v>
      </c>
      <c r="F160" s="12"/>
      <c r="G160" s="12"/>
      <c r="H160" s="12">
        <v>0</v>
      </c>
    </row>
    <row r="161" spans="1:8" ht="76.5">
      <c r="A161" s="47">
        <f t="shared" si="27"/>
        <v>139</v>
      </c>
      <c r="B161" s="40" t="s">
        <v>118</v>
      </c>
      <c r="C161" s="14">
        <v>7810071340</v>
      </c>
      <c r="D161" s="14"/>
      <c r="E161" s="10"/>
      <c r="F161" s="13">
        <f>F165</f>
        <v>0.2</v>
      </c>
      <c r="G161" s="13">
        <f t="shared" ref="G161:H161" si="47">G165</f>
        <v>0.2</v>
      </c>
      <c r="H161" s="13">
        <f t="shared" si="47"/>
        <v>0.2</v>
      </c>
    </row>
    <row r="162" spans="1:8">
      <c r="A162" s="47">
        <f t="shared" si="27"/>
        <v>140</v>
      </c>
      <c r="B162" s="45" t="s">
        <v>92</v>
      </c>
      <c r="C162" s="15">
        <v>7810071340</v>
      </c>
      <c r="D162" s="15">
        <v>500</v>
      </c>
      <c r="E162" s="11"/>
      <c r="F162" s="12">
        <f>F163</f>
        <v>0.2</v>
      </c>
      <c r="G162" s="12">
        <f t="shared" ref="G162:H162" si="48">G163</f>
        <v>0.2</v>
      </c>
      <c r="H162" s="12">
        <f t="shared" si="48"/>
        <v>0.2</v>
      </c>
    </row>
    <row r="163" spans="1:8">
      <c r="A163" s="47">
        <f t="shared" si="27"/>
        <v>141</v>
      </c>
      <c r="B163" s="45" t="s">
        <v>67</v>
      </c>
      <c r="C163" s="15">
        <v>7810071340</v>
      </c>
      <c r="D163" s="15">
        <v>540</v>
      </c>
      <c r="E163" s="11"/>
      <c r="F163" s="12">
        <f>F164</f>
        <v>0.2</v>
      </c>
      <c r="G163" s="12">
        <f t="shared" ref="G163:H163" si="49">G164</f>
        <v>0.2</v>
      </c>
      <c r="H163" s="12">
        <f t="shared" si="49"/>
        <v>0.2</v>
      </c>
    </row>
    <row r="164" spans="1:8">
      <c r="A164" s="47">
        <f t="shared" si="27"/>
        <v>142</v>
      </c>
      <c r="B164" s="38" t="s">
        <v>13</v>
      </c>
      <c r="C164" s="15">
        <v>7810071340</v>
      </c>
      <c r="D164" s="20">
        <v>540</v>
      </c>
      <c r="E164" s="19" t="s">
        <v>11</v>
      </c>
      <c r="F164" s="12">
        <f>F165</f>
        <v>0.2</v>
      </c>
      <c r="G164" s="12">
        <f t="shared" ref="G164:H164" si="50">G165</f>
        <v>0.2</v>
      </c>
      <c r="H164" s="12">
        <f t="shared" si="50"/>
        <v>0.2</v>
      </c>
    </row>
    <row r="165" spans="1:8">
      <c r="A165" s="47">
        <f t="shared" si="27"/>
        <v>143</v>
      </c>
      <c r="B165" s="38" t="s">
        <v>82</v>
      </c>
      <c r="C165" s="15">
        <v>7810071340</v>
      </c>
      <c r="D165" s="20">
        <v>540</v>
      </c>
      <c r="E165" s="19" t="s">
        <v>83</v>
      </c>
      <c r="F165" s="12">
        <v>0.2</v>
      </c>
      <c r="G165" s="12">
        <v>0.2</v>
      </c>
      <c r="H165" s="12">
        <v>0.2</v>
      </c>
    </row>
    <row r="166" spans="1:8" ht="38.25">
      <c r="A166" s="47">
        <f t="shared" si="27"/>
        <v>144</v>
      </c>
      <c r="B166" s="6" t="s">
        <v>97</v>
      </c>
      <c r="C166" s="26">
        <v>7810075140</v>
      </c>
      <c r="D166" s="27"/>
      <c r="E166" s="28"/>
      <c r="F166" s="13">
        <f>F167+F171</f>
        <v>6.6999999999999993</v>
      </c>
      <c r="G166" s="13">
        <f t="shared" ref="G166:H166" si="51">G167+G171</f>
        <v>6.6999999999999993</v>
      </c>
      <c r="H166" s="13">
        <f t="shared" si="51"/>
        <v>6.6999999999999993</v>
      </c>
    </row>
    <row r="167" spans="1:8" ht="38.25">
      <c r="A167" s="47">
        <f t="shared" si="27"/>
        <v>145</v>
      </c>
      <c r="B167" s="46" t="s">
        <v>19</v>
      </c>
      <c r="C167" s="29">
        <v>7810075140</v>
      </c>
      <c r="D167" s="18" t="s">
        <v>23</v>
      </c>
      <c r="E167" s="18"/>
      <c r="F167" s="9">
        <f>F168</f>
        <v>5.0999999999999996</v>
      </c>
      <c r="G167" s="9">
        <f t="shared" ref="G167:H169" si="52">G168</f>
        <v>5.0999999999999996</v>
      </c>
      <c r="H167" s="9">
        <f t="shared" si="52"/>
        <v>5.0999999999999996</v>
      </c>
    </row>
    <row r="168" spans="1:8">
      <c r="A168" s="47">
        <f t="shared" si="27"/>
        <v>146</v>
      </c>
      <c r="B168" s="35" t="s">
        <v>20</v>
      </c>
      <c r="C168" s="29">
        <v>7810075140</v>
      </c>
      <c r="D168" s="18" t="s">
        <v>24</v>
      </c>
      <c r="E168" s="18"/>
      <c r="F168" s="9">
        <f>F169</f>
        <v>5.0999999999999996</v>
      </c>
      <c r="G168" s="9">
        <f t="shared" si="52"/>
        <v>5.0999999999999996</v>
      </c>
      <c r="H168" s="9">
        <f t="shared" si="52"/>
        <v>5.0999999999999996</v>
      </c>
    </row>
    <row r="169" spans="1:8">
      <c r="A169" s="47">
        <f t="shared" si="27"/>
        <v>147</v>
      </c>
      <c r="B169" s="46" t="s">
        <v>21</v>
      </c>
      <c r="C169" s="29">
        <v>7810075140</v>
      </c>
      <c r="D169" s="18" t="s">
        <v>24</v>
      </c>
      <c r="E169" s="18" t="s">
        <v>26</v>
      </c>
      <c r="F169" s="9">
        <f>F170</f>
        <v>5.0999999999999996</v>
      </c>
      <c r="G169" s="9">
        <f t="shared" si="52"/>
        <v>5.0999999999999996</v>
      </c>
      <c r="H169" s="9">
        <f t="shared" si="52"/>
        <v>5.0999999999999996</v>
      </c>
    </row>
    <row r="170" spans="1:8" ht="38.25">
      <c r="A170" s="47">
        <f t="shared" si="27"/>
        <v>148</v>
      </c>
      <c r="B170" s="36" t="s">
        <v>22</v>
      </c>
      <c r="C170" s="29">
        <v>7810075140</v>
      </c>
      <c r="D170" s="18" t="s">
        <v>24</v>
      </c>
      <c r="E170" s="18" t="s">
        <v>26</v>
      </c>
      <c r="F170" s="9">
        <f>5.1</f>
        <v>5.0999999999999996</v>
      </c>
      <c r="G170" s="9">
        <f t="shared" ref="G170:H170" si="53">5.1</f>
        <v>5.0999999999999996</v>
      </c>
      <c r="H170" s="9">
        <f t="shared" si="53"/>
        <v>5.0999999999999996</v>
      </c>
    </row>
    <row r="171" spans="1:8">
      <c r="A171" s="47">
        <f t="shared" si="27"/>
        <v>149</v>
      </c>
      <c r="B171" s="46" t="s">
        <v>63</v>
      </c>
      <c r="C171" s="30">
        <v>7810075140</v>
      </c>
      <c r="D171" s="24">
        <v>200</v>
      </c>
      <c r="E171" s="25"/>
      <c r="F171" s="12">
        <f>F172</f>
        <v>1.6</v>
      </c>
      <c r="G171" s="12">
        <f t="shared" ref="G171:H173" si="54">G172</f>
        <v>1.6</v>
      </c>
      <c r="H171" s="12">
        <f t="shared" si="54"/>
        <v>1.6</v>
      </c>
    </row>
    <row r="172" spans="1:8" ht="26.25" thickBot="1">
      <c r="A172" s="47">
        <f t="shared" si="27"/>
        <v>150</v>
      </c>
      <c r="B172" s="35" t="s">
        <v>8</v>
      </c>
      <c r="C172" s="30">
        <v>7810075140</v>
      </c>
      <c r="D172" s="24">
        <v>240</v>
      </c>
      <c r="E172" s="25"/>
      <c r="F172" s="12">
        <f>F173</f>
        <v>1.6</v>
      </c>
      <c r="G172" s="12">
        <f t="shared" si="54"/>
        <v>1.6</v>
      </c>
      <c r="H172" s="12">
        <f t="shared" si="54"/>
        <v>1.6</v>
      </c>
    </row>
    <row r="173" spans="1:8">
      <c r="A173" s="47">
        <f t="shared" ref="A173:A212" si="55">A172+1</f>
        <v>151</v>
      </c>
      <c r="B173" s="44" t="s">
        <v>21</v>
      </c>
      <c r="C173" s="30">
        <v>7810075140</v>
      </c>
      <c r="D173" s="24">
        <v>240</v>
      </c>
      <c r="E173" s="25" t="s">
        <v>25</v>
      </c>
      <c r="F173" s="12">
        <f>F174</f>
        <v>1.6</v>
      </c>
      <c r="G173" s="12">
        <f t="shared" si="54"/>
        <v>1.6</v>
      </c>
      <c r="H173" s="12">
        <f t="shared" si="54"/>
        <v>1.6</v>
      </c>
    </row>
    <row r="174" spans="1:8" ht="37.5" customHeight="1">
      <c r="A174" s="47">
        <f t="shared" si="55"/>
        <v>152</v>
      </c>
      <c r="B174" s="46" t="s">
        <v>22</v>
      </c>
      <c r="C174" s="30">
        <v>7810075140</v>
      </c>
      <c r="D174" s="24">
        <v>240</v>
      </c>
      <c r="E174" s="25" t="s">
        <v>26</v>
      </c>
      <c r="F174" s="12">
        <v>1.6</v>
      </c>
      <c r="G174" s="12">
        <v>1.6</v>
      </c>
      <c r="H174" s="12">
        <v>1.6</v>
      </c>
    </row>
    <row r="175" spans="1:8" hidden="1">
      <c r="A175" s="47">
        <f t="shared" si="55"/>
        <v>153</v>
      </c>
      <c r="B175" s="78" t="s">
        <v>151</v>
      </c>
      <c r="C175" s="74" t="s">
        <v>154</v>
      </c>
      <c r="D175" s="27"/>
      <c r="E175" s="28"/>
      <c r="F175" s="13">
        <f>F176</f>
        <v>0</v>
      </c>
      <c r="G175" s="13"/>
      <c r="H175" s="13"/>
    </row>
    <row r="176" spans="1:8" ht="25.5" hidden="1">
      <c r="A176" s="47">
        <f t="shared" si="55"/>
        <v>154</v>
      </c>
      <c r="B176" s="78" t="s">
        <v>152</v>
      </c>
      <c r="C176" s="75" t="s">
        <v>154</v>
      </c>
      <c r="D176" s="24">
        <v>200</v>
      </c>
      <c r="E176" s="25"/>
      <c r="F176" s="12">
        <f>F177</f>
        <v>0</v>
      </c>
      <c r="G176" s="12"/>
      <c r="H176" s="12"/>
    </row>
    <row r="177" spans="1:8" ht="51" hidden="1">
      <c r="A177" s="47">
        <f t="shared" si="55"/>
        <v>155</v>
      </c>
      <c r="B177" s="62" t="s">
        <v>153</v>
      </c>
      <c r="C177" s="75" t="s">
        <v>154</v>
      </c>
      <c r="D177" s="24">
        <v>240</v>
      </c>
      <c r="E177" s="25"/>
      <c r="F177" s="12">
        <f>F178</f>
        <v>0</v>
      </c>
      <c r="G177" s="12">
        <v>0</v>
      </c>
      <c r="H177" s="12"/>
    </row>
    <row r="178" spans="1:8" hidden="1">
      <c r="A178" s="47">
        <f t="shared" si="55"/>
        <v>156</v>
      </c>
      <c r="B178" s="62" t="s">
        <v>63</v>
      </c>
      <c r="C178" s="75" t="s">
        <v>154</v>
      </c>
      <c r="D178" s="24">
        <v>240</v>
      </c>
      <c r="E178" s="25" t="s">
        <v>25</v>
      </c>
      <c r="F178" s="12">
        <f>F1790</f>
        <v>0</v>
      </c>
      <c r="G178" s="12"/>
      <c r="H178" s="12"/>
    </row>
    <row r="179" spans="1:8" ht="25.5" hidden="1">
      <c r="A179" s="47">
        <f t="shared" si="55"/>
        <v>157</v>
      </c>
      <c r="B179" s="62" t="s">
        <v>8</v>
      </c>
      <c r="C179" s="75" t="s">
        <v>154</v>
      </c>
      <c r="D179" s="24">
        <v>240</v>
      </c>
      <c r="E179" s="25" t="s">
        <v>26</v>
      </c>
      <c r="F179" s="12"/>
      <c r="G179" s="12"/>
      <c r="H179" s="12"/>
    </row>
    <row r="180" spans="1:8" ht="51">
      <c r="A180" s="47">
        <f t="shared" si="55"/>
        <v>158</v>
      </c>
      <c r="B180" s="41" t="s">
        <v>117</v>
      </c>
      <c r="C180" s="26">
        <v>7810081140</v>
      </c>
      <c r="D180" s="24"/>
      <c r="E180" s="25"/>
      <c r="F180" s="13">
        <f>F181</f>
        <v>10.1</v>
      </c>
      <c r="G180" s="13">
        <v>0</v>
      </c>
      <c r="H180" s="13">
        <v>0</v>
      </c>
    </row>
    <row r="181" spans="1:8">
      <c r="A181" s="47">
        <f t="shared" si="55"/>
        <v>159</v>
      </c>
      <c r="B181" s="36" t="s">
        <v>88</v>
      </c>
      <c r="C181" s="30">
        <v>7810081140</v>
      </c>
      <c r="D181" s="24">
        <v>500</v>
      </c>
      <c r="E181" s="25"/>
      <c r="F181" s="12">
        <f>F182</f>
        <v>10.1</v>
      </c>
      <c r="G181" s="12">
        <v>0</v>
      </c>
      <c r="H181" s="12">
        <v>0</v>
      </c>
    </row>
    <row r="182" spans="1:8">
      <c r="A182" s="47">
        <f t="shared" si="55"/>
        <v>160</v>
      </c>
      <c r="B182" s="42" t="s">
        <v>67</v>
      </c>
      <c r="C182" s="30">
        <v>7810081140</v>
      </c>
      <c r="D182" s="24">
        <v>540</v>
      </c>
      <c r="E182" s="25"/>
      <c r="F182" s="12">
        <f>F183</f>
        <v>10.1</v>
      </c>
      <c r="G182" s="12">
        <v>0</v>
      </c>
      <c r="H182" s="12">
        <v>0</v>
      </c>
    </row>
    <row r="183" spans="1:8">
      <c r="A183" s="47">
        <f t="shared" si="55"/>
        <v>161</v>
      </c>
      <c r="B183" s="46" t="s">
        <v>21</v>
      </c>
      <c r="C183" s="30">
        <v>7810081140</v>
      </c>
      <c r="D183" s="24">
        <v>540</v>
      </c>
      <c r="E183" s="25" t="s">
        <v>25</v>
      </c>
      <c r="F183" s="12">
        <f>F184</f>
        <v>10.1</v>
      </c>
      <c r="G183" s="12">
        <v>0</v>
      </c>
      <c r="H183" s="12">
        <v>0</v>
      </c>
    </row>
    <row r="184" spans="1:8" ht="25.5">
      <c r="A184" s="47">
        <f t="shared" si="55"/>
        <v>162</v>
      </c>
      <c r="B184" s="46" t="s">
        <v>64</v>
      </c>
      <c r="C184" s="31">
        <v>7810081140</v>
      </c>
      <c r="D184" s="32">
        <v>540</v>
      </c>
      <c r="E184" s="25" t="s">
        <v>65</v>
      </c>
      <c r="F184" s="12">
        <v>10.1</v>
      </c>
      <c r="G184" s="12">
        <v>0</v>
      </c>
      <c r="H184" s="12">
        <v>0</v>
      </c>
    </row>
    <row r="185" spans="1:8" ht="25.5">
      <c r="A185" s="47">
        <f t="shared" si="55"/>
        <v>163</v>
      </c>
      <c r="B185" s="41" t="s">
        <v>120</v>
      </c>
      <c r="C185" s="18" t="s">
        <v>57</v>
      </c>
      <c r="D185" s="17"/>
      <c r="E185" s="33"/>
      <c r="F185" s="13">
        <f>F186</f>
        <v>12</v>
      </c>
      <c r="G185" s="13">
        <f t="shared" ref="G185:H188" si="56">G186</f>
        <v>12</v>
      </c>
      <c r="H185" s="13">
        <f t="shared" si="56"/>
        <v>12</v>
      </c>
    </row>
    <row r="186" spans="1:8">
      <c r="A186" s="47">
        <f t="shared" si="55"/>
        <v>164</v>
      </c>
      <c r="B186" s="46" t="s">
        <v>63</v>
      </c>
      <c r="C186" s="18" t="s">
        <v>57</v>
      </c>
      <c r="D186" s="18">
        <v>200</v>
      </c>
      <c r="E186" s="25"/>
      <c r="F186" s="12">
        <f>F187</f>
        <v>12</v>
      </c>
      <c r="G186" s="12">
        <f t="shared" si="56"/>
        <v>12</v>
      </c>
      <c r="H186" s="12">
        <f t="shared" si="56"/>
        <v>12</v>
      </c>
    </row>
    <row r="187" spans="1:8" ht="25.5">
      <c r="A187" s="47">
        <f t="shared" si="55"/>
        <v>165</v>
      </c>
      <c r="B187" s="46" t="s">
        <v>8</v>
      </c>
      <c r="C187" s="21" t="s">
        <v>57</v>
      </c>
      <c r="D187" s="21">
        <v>240</v>
      </c>
      <c r="E187" s="25"/>
      <c r="F187" s="12">
        <f>F188</f>
        <v>12</v>
      </c>
      <c r="G187" s="12">
        <f t="shared" si="56"/>
        <v>12</v>
      </c>
      <c r="H187" s="12">
        <f t="shared" si="56"/>
        <v>12</v>
      </c>
    </row>
    <row r="188" spans="1:8">
      <c r="A188" s="47">
        <f t="shared" si="55"/>
        <v>166</v>
      </c>
      <c r="B188" s="46" t="s">
        <v>47</v>
      </c>
      <c r="C188" s="21" t="s">
        <v>57</v>
      </c>
      <c r="D188" s="21" t="s">
        <v>10</v>
      </c>
      <c r="E188" s="25" t="s">
        <v>49</v>
      </c>
      <c r="F188" s="12">
        <f>F189</f>
        <v>12</v>
      </c>
      <c r="G188" s="12">
        <f t="shared" si="56"/>
        <v>12</v>
      </c>
      <c r="H188" s="12">
        <f t="shared" si="56"/>
        <v>12</v>
      </c>
    </row>
    <row r="189" spans="1:8" ht="14.25" customHeight="1">
      <c r="A189" s="47">
        <f t="shared" si="55"/>
        <v>167</v>
      </c>
      <c r="B189" s="46" t="s">
        <v>48</v>
      </c>
      <c r="C189" s="18" t="s">
        <v>57</v>
      </c>
      <c r="D189" s="18" t="s">
        <v>10</v>
      </c>
      <c r="E189" s="25" t="s">
        <v>50</v>
      </c>
      <c r="F189" s="7">
        <v>12</v>
      </c>
      <c r="G189" s="7">
        <v>12</v>
      </c>
      <c r="H189" s="7">
        <v>12</v>
      </c>
    </row>
    <row r="190" spans="1:8" ht="0.75" hidden="1" customHeight="1">
      <c r="A190" s="47">
        <f t="shared" si="55"/>
        <v>168</v>
      </c>
      <c r="B190" s="40" t="s">
        <v>142</v>
      </c>
      <c r="C190" s="14" t="s">
        <v>143</v>
      </c>
      <c r="D190" s="14"/>
      <c r="E190" s="10"/>
      <c r="F190" s="13">
        <f>F194</f>
        <v>0</v>
      </c>
      <c r="G190" s="13">
        <f t="shared" ref="G190:H190" si="57">G194</f>
        <v>0</v>
      </c>
      <c r="H190" s="13">
        <f t="shared" si="57"/>
        <v>0</v>
      </c>
    </row>
    <row r="191" spans="1:8" hidden="1">
      <c r="A191" s="47">
        <f t="shared" si="55"/>
        <v>169</v>
      </c>
      <c r="B191" s="38" t="s">
        <v>81</v>
      </c>
      <c r="C191" s="15" t="s">
        <v>143</v>
      </c>
      <c r="D191" s="20">
        <v>200</v>
      </c>
      <c r="E191" s="19"/>
      <c r="F191" s="12">
        <f>F194</f>
        <v>0</v>
      </c>
      <c r="G191" s="12">
        <f t="shared" ref="G191:H191" si="58">G194</f>
        <v>0</v>
      </c>
      <c r="H191" s="12">
        <f t="shared" si="58"/>
        <v>0</v>
      </c>
    </row>
    <row r="192" spans="1:8" ht="25.5" hidden="1">
      <c r="A192" s="47">
        <f t="shared" si="55"/>
        <v>170</v>
      </c>
      <c r="B192" s="38" t="s">
        <v>8</v>
      </c>
      <c r="C192" s="15" t="s">
        <v>143</v>
      </c>
      <c r="D192" s="20">
        <v>240</v>
      </c>
      <c r="E192" s="19"/>
      <c r="F192" s="12">
        <f>F194</f>
        <v>0</v>
      </c>
      <c r="G192" s="12">
        <f t="shared" ref="G192:H192" si="59">G194</f>
        <v>0</v>
      </c>
      <c r="H192" s="12">
        <f t="shared" si="59"/>
        <v>0</v>
      </c>
    </row>
    <row r="193" spans="1:8" ht="25.5" hidden="1">
      <c r="A193" s="47">
        <f t="shared" si="55"/>
        <v>171</v>
      </c>
      <c r="B193" s="38" t="s">
        <v>115</v>
      </c>
      <c r="C193" s="15" t="s">
        <v>143</v>
      </c>
      <c r="D193" s="20">
        <v>240</v>
      </c>
      <c r="E193" s="19" t="s">
        <v>60</v>
      </c>
      <c r="F193" s="12">
        <f>F194</f>
        <v>0</v>
      </c>
      <c r="G193" s="12">
        <f t="shared" ref="G193:H193" si="60">G194</f>
        <v>0</v>
      </c>
      <c r="H193" s="12">
        <f t="shared" si="60"/>
        <v>0</v>
      </c>
    </row>
    <row r="194" spans="1:8" hidden="1">
      <c r="A194" s="47">
        <f t="shared" si="55"/>
        <v>172</v>
      </c>
      <c r="B194" s="38" t="s">
        <v>91</v>
      </c>
      <c r="C194" s="15" t="s">
        <v>143</v>
      </c>
      <c r="D194" s="20">
        <v>240</v>
      </c>
      <c r="E194" s="19" t="s">
        <v>61</v>
      </c>
      <c r="F194" s="12"/>
      <c r="G194" s="12"/>
      <c r="H194" s="12"/>
    </row>
    <row r="195" spans="1:8" ht="38.25" hidden="1">
      <c r="A195" s="47">
        <f t="shared" si="55"/>
        <v>173</v>
      </c>
      <c r="B195" s="39" t="s">
        <v>144</v>
      </c>
      <c r="C195" s="22" t="s">
        <v>147</v>
      </c>
      <c r="D195" s="23"/>
      <c r="E195" s="22"/>
      <c r="F195" s="13">
        <f t="shared" ref="F195:H205" si="61">F196</f>
        <v>0</v>
      </c>
      <c r="G195" s="13">
        <f t="shared" si="61"/>
        <v>0</v>
      </c>
      <c r="H195" s="13">
        <f t="shared" si="61"/>
        <v>0</v>
      </c>
    </row>
    <row r="196" spans="1:8" hidden="1">
      <c r="A196" s="47">
        <f t="shared" si="55"/>
        <v>174</v>
      </c>
      <c r="B196" s="38" t="s">
        <v>81</v>
      </c>
      <c r="C196" s="19" t="s">
        <v>147</v>
      </c>
      <c r="D196" s="20">
        <v>200</v>
      </c>
      <c r="E196" s="19"/>
      <c r="F196" s="12">
        <f t="shared" si="61"/>
        <v>0</v>
      </c>
      <c r="G196" s="12">
        <f t="shared" si="61"/>
        <v>0</v>
      </c>
      <c r="H196" s="12">
        <f t="shared" si="61"/>
        <v>0</v>
      </c>
    </row>
    <row r="197" spans="1:8" hidden="1">
      <c r="A197" s="47">
        <f t="shared" si="55"/>
        <v>175</v>
      </c>
      <c r="B197" s="38" t="s">
        <v>87</v>
      </c>
      <c r="C197" s="19" t="s">
        <v>147</v>
      </c>
      <c r="D197" s="20">
        <v>240</v>
      </c>
      <c r="E197" s="19"/>
      <c r="F197" s="12">
        <f t="shared" si="61"/>
        <v>0</v>
      </c>
      <c r="G197" s="12">
        <v>0</v>
      </c>
      <c r="H197" s="12">
        <v>0</v>
      </c>
    </row>
    <row r="198" spans="1:8" hidden="1">
      <c r="A198" s="47">
        <f t="shared" si="55"/>
        <v>176</v>
      </c>
      <c r="B198" s="46" t="s">
        <v>13</v>
      </c>
      <c r="C198" s="19" t="s">
        <v>147</v>
      </c>
      <c r="D198" s="20">
        <v>240</v>
      </c>
      <c r="E198" s="19" t="s">
        <v>11</v>
      </c>
      <c r="F198" s="12">
        <f t="shared" si="61"/>
        <v>0</v>
      </c>
      <c r="G198" s="12">
        <v>0</v>
      </c>
      <c r="H198" s="12">
        <v>0</v>
      </c>
    </row>
    <row r="199" spans="1:8" hidden="1">
      <c r="A199" s="47">
        <f t="shared" si="55"/>
        <v>177</v>
      </c>
      <c r="B199" s="46" t="s">
        <v>14</v>
      </c>
      <c r="C199" s="19" t="s">
        <v>147</v>
      </c>
      <c r="D199" s="20">
        <v>240</v>
      </c>
      <c r="E199" s="19" t="s">
        <v>12</v>
      </c>
      <c r="F199" s="12"/>
      <c r="G199" s="12">
        <v>0</v>
      </c>
      <c r="H199" s="12">
        <v>0</v>
      </c>
    </row>
    <row r="200" spans="1:8" ht="0.75" hidden="1" customHeight="1">
      <c r="A200" s="47">
        <f t="shared" si="55"/>
        <v>178</v>
      </c>
      <c r="B200" s="80" t="s">
        <v>155</v>
      </c>
      <c r="C200" s="74" t="s">
        <v>156</v>
      </c>
      <c r="D200" s="20"/>
      <c r="E200" s="19"/>
      <c r="F200" s="79">
        <f>F201</f>
        <v>0</v>
      </c>
      <c r="G200" s="12"/>
      <c r="H200" s="12"/>
    </row>
    <row r="201" spans="1:8" hidden="1">
      <c r="A201" s="47">
        <f t="shared" si="55"/>
        <v>179</v>
      </c>
      <c r="B201" s="38" t="s">
        <v>81</v>
      </c>
      <c r="C201" s="75" t="s">
        <v>156</v>
      </c>
      <c r="D201" s="20">
        <v>200</v>
      </c>
      <c r="E201" s="19"/>
      <c r="F201" s="12">
        <f>F202</f>
        <v>0</v>
      </c>
      <c r="G201" s="12"/>
      <c r="H201" s="12"/>
    </row>
    <row r="202" spans="1:8" hidden="1">
      <c r="A202" s="47">
        <f t="shared" si="55"/>
        <v>180</v>
      </c>
      <c r="B202" s="38" t="s">
        <v>87</v>
      </c>
      <c r="C202" s="75" t="s">
        <v>156</v>
      </c>
      <c r="D202" s="20">
        <v>240</v>
      </c>
      <c r="E202" s="19"/>
      <c r="F202" s="12">
        <f>F203</f>
        <v>0</v>
      </c>
      <c r="G202" s="12"/>
      <c r="H202" s="12"/>
    </row>
    <row r="203" spans="1:8" hidden="1">
      <c r="A203" s="47">
        <f t="shared" si="55"/>
        <v>181</v>
      </c>
      <c r="B203" s="46" t="s">
        <v>13</v>
      </c>
      <c r="C203" s="75" t="s">
        <v>156</v>
      </c>
      <c r="D203" s="20">
        <v>240</v>
      </c>
      <c r="E203" s="19" t="s">
        <v>11</v>
      </c>
      <c r="F203" s="12">
        <f>F204</f>
        <v>0</v>
      </c>
      <c r="G203" s="12"/>
      <c r="H203" s="12"/>
    </row>
    <row r="204" spans="1:8" hidden="1">
      <c r="A204" s="47">
        <f t="shared" si="55"/>
        <v>182</v>
      </c>
      <c r="B204" s="36" t="s">
        <v>14</v>
      </c>
      <c r="C204" s="75" t="s">
        <v>156</v>
      </c>
      <c r="D204" s="20">
        <v>240</v>
      </c>
      <c r="E204" s="19" t="s">
        <v>12</v>
      </c>
      <c r="F204" s="12"/>
      <c r="G204" s="12"/>
      <c r="H204" s="12"/>
    </row>
    <row r="205" spans="1:8" ht="77.25" hidden="1">
      <c r="A205" s="47">
        <f t="shared" si="55"/>
        <v>183</v>
      </c>
      <c r="B205" s="73" t="s">
        <v>145</v>
      </c>
      <c r="C205" s="72">
        <v>7810077010</v>
      </c>
      <c r="D205" s="20"/>
      <c r="E205" s="22"/>
      <c r="F205" s="13">
        <f t="shared" si="61"/>
        <v>0</v>
      </c>
      <c r="G205" s="13">
        <f t="shared" si="61"/>
        <v>0</v>
      </c>
      <c r="H205" s="13">
        <f t="shared" si="61"/>
        <v>0</v>
      </c>
    </row>
    <row r="206" spans="1:8" hidden="1">
      <c r="A206" s="47">
        <f t="shared" si="55"/>
        <v>184</v>
      </c>
      <c r="B206" s="36" t="s">
        <v>88</v>
      </c>
      <c r="C206" s="30">
        <v>7810077010</v>
      </c>
      <c r="D206" s="24">
        <v>500</v>
      </c>
      <c r="E206" s="25"/>
      <c r="F206" s="12">
        <f>F207</f>
        <v>0</v>
      </c>
      <c r="G206" s="12">
        <v>0</v>
      </c>
      <c r="H206" s="12">
        <v>0</v>
      </c>
    </row>
    <row r="207" spans="1:8" hidden="1">
      <c r="A207" s="47">
        <f t="shared" si="55"/>
        <v>185</v>
      </c>
      <c r="B207" s="42" t="s">
        <v>67</v>
      </c>
      <c r="C207" s="30">
        <v>7810077010</v>
      </c>
      <c r="D207" s="24">
        <v>540</v>
      </c>
      <c r="E207" s="25"/>
      <c r="F207" s="12">
        <f>F208</f>
        <v>0</v>
      </c>
      <c r="G207" s="12">
        <v>0</v>
      </c>
      <c r="H207" s="12">
        <v>0</v>
      </c>
    </row>
    <row r="208" spans="1:8" hidden="1">
      <c r="A208" s="47">
        <f>A207+1</f>
        <v>186</v>
      </c>
      <c r="B208" s="46" t="s">
        <v>21</v>
      </c>
      <c r="C208" s="30">
        <v>7810077010</v>
      </c>
      <c r="D208" s="24">
        <v>540</v>
      </c>
      <c r="E208" s="19" t="s">
        <v>11</v>
      </c>
      <c r="F208" s="12">
        <f>F209</f>
        <v>0</v>
      </c>
      <c r="G208" s="12">
        <v>0</v>
      </c>
      <c r="H208" s="12">
        <v>0</v>
      </c>
    </row>
    <row r="209" spans="1:8" ht="24" hidden="1" customHeight="1">
      <c r="A209" s="47">
        <f t="shared" si="55"/>
        <v>187</v>
      </c>
      <c r="B209" s="46" t="s">
        <v>64</v>
      </c>
      <c r="C209" s="30">
        <v>7810077010</v>
      </c>
      <c r="D209" s="32">
        <v>540</v>
      </c>
      <c r="E209" s="19" t="s">
        <v>146</v>
      </c>
      <c r="F209" s="12"/>
      <c r="G209" s="12">
        <v>0</v>
      </c>
      <c r="H209" s="12">
        <v>0</v>
      </c>
    </row>
    <row r="210" spans="1:8" ht="14.25" hidden="1" customHeight="1">
      <c r="A210" s="47">
        <f t="shared" si="55"/>
        <v>188</v>
      </c>
      <c r="B210" s="46"/>
      <c r="C210" s="30"/>
      <c r="D210" s="32"/>
      <c r="E210" s="25"/>
      <c r="F210" s="12"/>
      <c r="G210" s="12">
        <v>16513.5</v>
      </c>
      <c r="H210" s="12">
        <v>16599.8</v>
      </c>
    </row>
    <row r="211" spans="1:8" s="4" customFormat="1" ht="12.75">
      <c r="A211" s="47">
        <f t="shared" si="55"/>
        <v>189</v>
      </c>
      <c r="B211" s="57" t="s">
        <v>95</v>
      </c>
      <c r="C211" s="1"/>
      <c r="D211" s="1"/>
      <c r="E211" s="2"/>
      <c r="F211" s="54"/>
      <c r="G211" s="12">
        <v>455.9</v>
      </c>
      <c r="H211" s="12">
        <v>936.3</v>
      </c>
    </row>
    <row r="212" spans="1:8" s="4" customFormat="1" ht="12.75">
      <c r="A212" s="47">
        <f t="shared" si="55"/>
        <v>190</v>
      </c>
      <c r="B212" s="58" t="s">
        <v>93</v>
      </c>
      <c r="C212" s="1"/>
      <c r="D212" s="1"/>
      <c r="E212" s="2"/>
      <c r="F212" s="55">
        <f>F19+F71+F86+F97+F103</f>
        <v>19551.808000000005</v>
      </c>
      <c r="G212" s="55">
        <f>G19+G71+G86+G97+G103+G211</f>
        <v>19768.400000000005</v>
      </c>
      <c r="H212" s="55">
        <f>H19+H71+H86+H97+H103+H211</f>
        <v>20063.100000000002</v>
      </c>
    </row>
  </sheetData>
  <mergeCells count="17">
    <mergeCell ref="D16:D17"/>
    <mergeCell ref="E16:E17"/>
    <mergeCell ref="C1:H1"/>
    <mergeCell ref="C2:H2"/>
    <mergeCell ref="C3:H3"/>
    <mergeCell ref="C4:H4"/>
    <mergeCell ref="F15:F17"/>
    <mergeCell ref="G15:G17"/>
    <mergeCell ref="H15:H17"/>
    <mergeCell ref="C6:H6"/>
    <mergeCell ref="C7:H7"/>
    <mergeCell ref="C8:H8"/>
    <mergeCell ref="C9:H9"/>
    <mergeCell ref="A11:H14"/>
    <mergeCell ref="A15:A17"/>
    <mergeCell ref="B15:B17"/>
    <mergeCell ref="C16:C17"/>
  </mergeCells>
  <phoneticPr fontId="5" type="noConversion"/>
  <pageMargins left="0.26" right="0.17" top="0.33" bottom="0.17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66</vt:i4>
      </vt:variant>
    </vt:vector>
  </HeadingPairs>
  <TitlesOfParts>
    <vt:vector size="68" baseType="lpstr">
      <vt:lpstr>8</vt:lpstr>
      <vt:lpstr>Лист3</vt:lpstr>
      <vt:lpstr>'8'!_ftn1</vt:lpstr>
      <vt:lpstr>'8'!_ftn10</vt:lpstr>
      <vt:lpstr>'8'!_ftn11</vt:lpstr>
      <vt:lpstr>'8'!_ftn12</vt:lpstr>
      <vt:lpstr>'8'!_ftn13</vt:lpstr>
      <vt:lpstr>'8'!_ftn14</vt:lpstr>
      <vt:lpstr>'8'!_ftn15</vt:lpstr>
      <vt:lpstr>'8'!_ftn16</vt:lpstr>
      <vt:lpstr>'8'!_ftn17</vt:lpstr>
      <vt:lpstr>'8'!_ftn18</vt:lpstr>
      <vt:lpstr>'8'!_ftn19</vt:lpstr>
      <vt:lpstr>'8'!_ftn2</vt:lpstr>
      <vt:lpstr>'8'!_ftn20</vt:lpstr>
      <vt:lpstr>'8'!_ftn21</vt:lpstr>
      <vt:lpstr>'8'!_ftn22</vt:lpstr>
      <vt:lpstr>'8'!_ftn23</vt:lpstr>
      <vt:lpstr>'8'!_ftn24</vt:lpstr>
      <vt:lpstr>'8'!_ftn25</vt:lpstr>
      <vt:lpstr>'8'!_ftn26</vt:lpstr>
      <vt:lpstr>'8'!_ftn27</vt:lpstr>
      <vt:lpstr>'8'!_ftn28</vt:lpstr>
      <vt:lpstr>'8'!_ftn29</vt:lpstr>
      <vt:lpstr>'8'!_ftn3</vt:lpstr>
      <vt:lpstr>'8'!_ftn30</vt:lpstr>
      <vt:lpstr>'8'!_ftn31</vt:lpstr>
      <vt:lpstr>'8'!_ftn32</vt:lpstr>
      <vt:lpstr>'8'!_ftn33</vt:lpstr>
      <vt:lpstr>'8'!_ftn34</vt:lpstr>
      <vt:lpstr>'8'!_ftn35</vt:lpstr>
      <vt:lpstr>'8'!_ftn36</vt:lpstr>
      <vt:lpstr>'8'!_ftn4</vt:lpstr>
      <vt:lpstr>'8'!_ftn5</vt:lpstr>
      <vt:lpstr>'8'!_ftn6</vt:lpstr>
      <vt:lpstr>'8'!_ftn7</vt:lpstr>
      <vt:lpstr>'8'!_ftn8</vt:lpstr>
      <vt:lpstr>'8'!_ftn9</vt:lpstr>
      <vt:lpstr>'8'!_ftnref1</vt:lpstr>
      <vt:lpstr>'8'!_ftnref10</vt:lpstr>
      <vt:lpstr>'8'!_ftnref11</vt:lpstr>
      <vt:lpstr>'8'!_ftnref12</vt:lpstr>
      <vt:lpstr>'8'!_ftnref13</vt:lpstr>
      <vt:lpstr>'8'!_ftnref14</vt:lpstr>
      <vt:lpstr>'8'!_ftnref15</vt:lpstr>
      <vt:lpstr>'8'!_ftnref16</vt:lpstr>
      <vt:lpstr>'8'!_ftnref17</vt:lpstr>
      <vt:lpstr>'8'!_ftnref18</vt:lpstr>
      <vt:lpstr>'8'!_ftnref19</vt:lpstr>
      <vt:lpstr>'8'!_ftnref2</vt:lpstr>
      <vt:lpstr>'8'!_ftnref20</vt:lpstr>
      <vt:lpstr>'8'!_ftnref23</vt:lpstr>
      <vt:lpstr>'8'!_ftnref24</vt:lpstr>
      <vt:lpstr>'8'!_ftnref25</vt:lpstr>
      <vt:lpstr>'8'!_ftnref26</vt:lpstr>
      <vt:lpstr>'8'!_ftnref27</vt:lpstr>
      <vt:lpstr>'8'!_ftnref28</vt:lpstr>
      <vt:lpstr>'8'!_ftnref29</vt:lpstr>
      <vt:lpstr>'8'!_ftnref3</vt:lpstr>
      <vt:lpstr>'8'!_ftnref30</vt:lpstr>
      <vt:lpstr>'8'!_ftnref33</vt:lpstr>
      <vt:lpstr>'8'!_ftnref34</vt:lpstr>
      <vt:lpstr>'8'!_ftnref35</vt:lpstr>
      <vt:lpstr>'8'!_ftnref36</vt:lpstr>
      <vt:lpstr>'8'!_ftnref6</vt:lpstr>
      <vt:lpstr>'8'!_ftnref7</vt:lpstr>
      <vt:lpstr>'8'!_ftnref8</vt:lpstr>
      <vt:lpstr>'8'!_ftnref9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2023-12-08T02:45:42Z</cp:lastPrinted>
  <dcterms:created xsi:type="dcterms:W3CDTF">2013-11-09T10:35:36Z</dcterms:created>
  <dcterms:modified xsi:type="dcterms:W3CDTF">2023-12-08T02:46:27Z</dcterms:modified>
</cp:coreProperties>
</file>