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1840" windowHeight="13140"/>
  </bookViews>
  <sheets>
    <sheet name="Лист3" sheetId="3" r:id="rId1"/>
  </sheets>
  <calcPr calcId="144525"/>
</workbook>
</file>

<file path=xl/calcChain.xml><?xml version="1.0" encoding="utf-8"?>
<calcChain xmlns="http://schemas.openxmlformats.org/spreadsheetml/2006/main">
  <c r="G63" i="3" l="1"/>
  <c r="G65" i="3"/>
  <c r="G29" i="3"/>
  <c r="G25" i="3" l="1"/>
  <c r="G112" i="3" l="1"/>
  <c r="G115" i="3" l="1"/>
  <c r="H82" i="3"/>
  <c r="I82" i="3"/>
  <c r="H84" i="3"/>
  <c r="I84" i="3"/>
  <c r="H87" i="3"/>
  <c r="I87" i="3"/>
  <c r="G87" i="3"/>
  <c r="H112" i="3"/>
  <c r="I112" i="3"/>
  <c r="G95" i="3" l="1"/>
  <c r="A96" i="3"/>
  <c r="A97" i="3" s="1"/>
  <c r="G93" i="3"/>
  <c r="G92" i="3" s="1"/>
  <c r="G88" i="3" s="1"/>
  <c r="H97" i="3" l="1"/>
  <c r="H96" i="3" s="1"/>
  <c r="H95" i="3" s="1"/>
  <c r="I97" i="3"/>
  <c r="I96" i="3" s="1"/>
  <c r="I95" i="3" s="1"/>
  <c r="G97" i="3"/>
  <c r="G96" i="3" s="1"/>
  <c r="H47" i="3"/>
  <c r="H46" i="3" s="1"/>
  <c r="I47" i="3"/>
  <c r="I46" i="3" s="1"/>
  <c r="I111" i="3" l="1"/>
  <c r="H45" i="3" l="1"/>
  <c r="H44" i="3" s="1"/>
  <c r="H43" i="3" s="1"/>
  <c r="I45" i="3"/>
  <c r="I44" i="3" s="1"/>
  <c r="I43" i="3" s="1"/>
  <c r="I79" i="3" l="1"/>
  <c r="I78" i="3" s="1"/>
  <c r="G79" i="3"/>
  <c r="G78" i="3" s="1"/>
  <c r="H79" i="3"/>
  <c r="H78" i="3" s="1"/>
  <c r="H64" i="3" l="1"/>
  <c r="I64" i="3"/>
  <c r="G64" i="3"/>
  <c r="I117" i="3" l="1"/>
  <c r="I116" i="3" s="1"/>
  <c r="H117" i="3"/>
  <c r="H116" i="3" s="1"/>
  <c r="G117" i="3"/>
  <c r="G116" i="3" s="1"/>
  <c r="G26" i="3" l="1"/>
  <c r="H106" i="3"/>
  <c r="H105" i="3" s="1"/>
  <c r="I106" i="3"/>
  <c r="I105" i="3" s="1"/>
  <c r="G106" i="3"/>
  <c r="G105" i="3" s="1"/>
  <c r="G41" i="3"/>
  <c r="G40" i="3" s="1"/>
  <c r="G39" i="3" s="1"/>
  <c r="G38" i="3" s="1"/>
  <c r="G37" i="3" s="1"/>
  <c r="H30" i="3"/>
  <c r="I30" i="3"/>
  <c r="G30" i="3"/>
  <c r="G24" i="3" l="1"/>
  <c r="G23" i="3" s="1"/>
  <c r="H28" i="3"/>
  <c r="H26" i="3"/>
  <c r="H25" i="3" l="1"/>
  <c r="H33" i="3"/>
  <c r="I33" i="3"/>
  <c r="H111" i="3" l="1"/>
  <c r="G111" i="3"/>
  <c r="H76" i="3" l="1"/>
  <c r="H75" i="3" s="1"/>
  <c r="H20" i="3"/>
  <c r="H19" i="3" s="1"/>
  <c r="H18" i="3" s="1"/>
  <c r="H17" i="3" s="1"/>
  <c r="H16" i="3" s="1"/>
  <c r="I20" i="3"/>
  <c r="I19" i="3" s="1"/>
  <c r="I18" i="3" s="1"/>
  <c r="I17" i="3" s="1"/>
  <c r="I16" i="3" s="1"/>
  <c r="H74" i="3" l="1"/>
  <c r="H73" i="3" s="1"/>
  <c r="I76" i="3"/>
  <c r="I75" i="3" s="1"/>
  <c r="H56" i="3"/>
  <c r="H54" i="3"/>
  <c r="H35" i="3"/>
  <c r="I35" i="3"/>
  <c r="G35" i="3"/>
  <c r="G33" i="3"/>
  <c r="I28" i="3"/>
  <c r="G28" i="3"/>
  <c r="I26" i="3"/>
  <c r="H71" i="3" l="1"/>
  <c r="H72" i="3"/>
  <c r="I74" i="3"/>
  <c r="I73" i="3" s="1"/>
  <c r="I25" i="3"/>
  <c r="I32" i="3"/>
  <c r="H138" i="3"/>
  <c r="H137" i="3" s="1"/>
  <c r="H136" i="3" s="1"/>
  <c r="H135" i="3" s="1"/>
  <c r="H134" i="3" s="1"/>
  <c r="H133" i="3" s="1"/>
  <c r="I138" i="3"/>
  <c r="I137" i="3" s="1"/>
  <c r="I136" i="3" s="1"/>
  <c r="I135" i="3" s="1"/>
  <c r="I134" i="3" s="1"/>
  <c r="I133" i="3" s="1"/>
  <c r="H131" i="3"/>
  <c r="H130" i="3" s="1"/>
  <c r="H129" i="3" s="1"/>
  <c r="H128" i="3" s="1"/>
  <c r="H127" i="3" s="1"/>
  <c r="H126" i="3" s="1"/>
  <c r="I131" i="3"/>
  <c r="I130" i="3" s="1"/>
  <c r="I129" i="3" s="1"/>
  <c r="I128" i="3" s="1"/>
  <c r="I127" i="3" s="1"/>
  <c r="I126" i="3" s="1"/>
  <c r="H124" i="3"/>
  <c r="H123" i="3" s="1"/>
  <c r="I124" i="3"/>
  <c r="I123" i="3" s="1"/>
  <c r="H69" i="3"/>
  <c r="H68" i="3" s="1"/>
  <c r="H67" i="3" s="1"/>
  <c r="H66" i="3" s="1"/>
  <c r="I69" i="3"/>
  <c r="I68" i="3" s="1"/>
  <c r="I67" i="3" s="1"/>
  <c r="I66" i="3" s="1"/>
  <c r="H114" i="3"/>
  <c r="H113" i="3" s="1"/>
  <c r="I114" i="3"/>
  <c r="I113" i="3" s="1"/>
  <c r="H109" i="3"/>
  <c r="H108" i="3" s="1"/>
  <c r="I109" i="3"/>
  <c r="I108" i="3" s="1"/>
  <c r="H103" i="3"/>
  <c r="H102" i="3" s="1"/>
  <c r="I103" i="3"/>
  <c r="I102" i="3" s="1"/>
  <c r="H90" i="3"/>
  <c r="H89" i="3" s="1"/>
  <c r="H88" i="3" s="1"/>
  <c r="I90" i="3"/>
  <c r="I89" i="3" s="1"/>
  <c r="I88" i="3" s="1"/>
  <c r="H86" i="3"/>
  <c r="H85" i="3" s="1"/>
  <c r="H83" i="3" s="1"/>
  <c r="I86" i="3"/>
  <c r="I85" i="3" s="1"/>
  <c r="I83" i="3" s="1"/>
  <c r="H62" i="3"/>
  <c r="H61" i="3" s="1"/>
  <c r="H59" i="3" s="1"/>
  <c r="I62" i="3"/>
  <c r="I61" i="3" s="1"/>
  <c r="I59" i="3" s="1"/>
  <c r="H53" i="3"/>
  <c r="H52" i="3" s="1"/>
  <c r="H51" i="3" s="1"/>
  <c r="H50" i="3" s="1"/>
  <c r="H49" i="3" s="1"/>
  <c r="I53" i="3"/>
  <c r="I52" i="3" s="1"/>
  <c r="I51" i="3" s="1"/>
  <c r="I50" i="3" s="1"/>
  <c r="I49" i="3" s="1"/>
  <c r="H32" i="3"/>
  <c r="G138" i="3"/>
  <c r="G137" i="3" s="1"/>
  <c r="G136" i="3" s="1"/>
  <c r="G135" i="3" s="1"/>
  <c r="G134" i="3" s="1"/>
  <c r="G133" i="3" s="1"/>
  <c r="G131" i="3"/>
  <c r="G130" i="3" s="1"/>
  <c r="G129" i="3" s="1"/>
  <c r="G128" i="3" s="1"/>
  <c r="G127" i="3" s="1"/>
  <c r="G126" i="3" s="1"/>
  <c r="G124" i="3"/>
  <c r="G123" i="3" s="1"/>
  <c r="G69" i="3"/>
  <c r="G68" i="3" s="1"/>
  <c r="G67" i="3" s="1"/>
  <c r="G66" i="3" s="1"/>
  <c r="G114" i="3"/>
  <c r="G113" i="3" s="1"/>
  <c r="G109" i="3"/>
  <c r="G108" i="3" s="1"/>
  <c r="G103" i="3"/>
  <c r="G102" i="3" s="1"/>
  <c r="G90" i="3"/>
  <c r="G89" i="3" s="1"/>
  <c r="G86" i="3"/>
  <c r="G85" i="3" s="1"/>
  <c r="G84" i="3" s="1"/>
  <c r="G76" i="3"/>
  <c r="G62" i="3"/>
  <c r="G61" i="3" s="1"/>
  <c r="G56" i="3"/>
  <c r="G54" i="3"/>
  <c r="G47" i="3"/>
  <c r="G46" i="3" s="1"/>
  <c r="G45" i="3" s="1"/>
  <c r="G44" i="3" s="1"/>
  <c r="G43" i="3" s="1"/>
  <c r="G32" i="3"/>
  <c r="G22" i="3" s="1"/>
  <c r="G20" i="3"/>
  <c r="G19" i="3" s="1"/>
  <c r="G18" i="3" s="1"/>
  <c r="G17" i="3" s="1"/>
  <c r="G16" i="3" s="1"/>
  <c r="A15" i="3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8" i="3" l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92" i="3"/>
  <c r="A93" i="3" s="1"/>
  <c r="A94" i="3" s="1"/>
  <c r="A95" i="3" s="1"/>
  <c r="G83" i="3"/>
  <c r="G82" i="3" s="1"/>
  <c r="H60" i="3"/>
  <c r="G101" i="3"/>
  <c r="G100" i="3" s="1"/>
  <c r="G99" i="3" s="1"/>
  <c r="I60" i="3"/>
  <c r="G60" i="3"/>
  <c r="I71" i="3"/>
  <c r="I72" i="3"/>
  <c r="I101" i="3"/>
  <c r="I100" i="3" s="1"/>
  <c r="I99" i="3" s="1"/>
  <c r="H101" i="3"/>
  <c r="H100" i="3" s="1"/>
  <c r="H99" i="3" s="1"/>
  <c r="G15" i="3"/>
  <c r="H24" i="3"/>
  <c r="H23" i="3" s="1"/>
  <c r="H22" i="3"/>
  <c r="H15" i="3" s="1"/>
  <c r="I22" i="3"/>
  <c r="I15" i="3" s="1"/>
  <c r="G59" i="3"/>
  <c r="G58" i="3" s="1"/>
  <c r="I24" i="3"/>
  <c r="I23" i="3" s="1"/>
  <c r="G75" i="3"/>
  <c r="I122" i="3"/>
  <c r="I121" i="3" s="1"/>
  <c r="I120" i="3" s="1"/>
  <c r="I119" i="3" s="1"/>
  <c r="G53" i="3"/>
  <c r="G52" i="3" s="1"/>
  <c r="G51" i="3" s="1"/>
  <c r="G50" i="3" s="1"/>
  <c r="G49" i="3" s="1"/>
  <c r="G122" i="3"/>
  <c r="G121" i="3" s="1"/>
  <c r="G120" i="3" s="1"/>
  <c r="G119" i="3" s="1"/>
  <c r="H122" i="3"/>
  <c r="H121" i="3" s="1"/>
  <c r="H120" i="3" s="1"/>
  <c r="H119" i="3" s="1"/>
  <c r="H58" i="3"/>
  <c r="I58" i="3"/>
  <c r="G81" i="3" l="1"/>
  <c r="G74" i="3"/>
  <c r="G73" i="3" s="1"/>
  <c r="I81" i="3"/>
  <c r="H81" i="3"/>
  <c r="G71" i="3" l="1"/>
  <c r="G72" i="3"/>
  <c r="G140" i="3"/>
  <c r="G142" i="3" s="1"/>
  <c r="G14" i="3" l="1"/>
  <c r="H140" i="3" l="1"/>
  <c r="I140" i="3"/>
  <c r="I142" i="3" l="1"/>
  <c r="I14" i="3"/>
  <c r="H142" i="3"/>
  <c r="H14" i="3"/>
</calcChain>
</file>

<file path=xl/sharedStrings.xml><?xml version="1.0" encoding="utf-8"?>
<sst xmlns="http://schemas.openxmlformats.org/spreadsheetml/2006/main" count="491" uniqueCount="145">
  <si>
    <t xml:space="preserve"> </t>
  </si>
  <si>
    <r>
      <t xml:space="preserve">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(тыс. руб.)</t>
    </r>
  </si>
  <si>
    <t>Наименование главных распорядителей и наименование показателей бюджетной классификации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</si>
  <si>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</si>
  <si>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</si>
  <si>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</si>
  <si>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</si>
  <si>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</si>
  <si>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</si>
  <si>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</si>
  <si>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</si>
  <si>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Национальная оборона</t>
  </si>
  <si>
    <t>Мобилизационная и вневойсковая подготовка</t>
  </si>
  <si>
    <t>Жилищно-коммунальное хозяйство</t>
  </si>
  <si>
    <t>Благоустройство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</si>
  <si>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</si>
  <si>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</si>
  <si>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</si>
  <si>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</si>
  <si>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</si>
  <si>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</si>
  <si>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</si>
  <si>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сельского Совета депутатов</t>
  </si>
  <si>
    <t>Резервные средства</t>
  </si>
  <si>
    <t>0100</t>
  </si>
  <si>
    <t>0102</t>
  </si>
  <si>
    <t>0104</t>
  </si>
  <si>
    <t>0111</t>
  </si>
  <si>
    <t>0200</t>
  </si>
  <si>
    <t>0203</t>
  </si>
  <si>
    <t>0500</t>
  </si>
  <si>
    <t>0503</t>
  </si>
  <si>
    <t>0800</t>
  </si>
  <si>
    <t>0801</t>
  </si>
  <si>
    <t>Национальная экономика</t>
  </si>
  <si>
    <t>0400</t>
  </si>
  <si>
    <t>Дорожное хозяйство(дорожные фонды)</t>
  </si>
  <si>
    <t>0409</t>
  </si>
  <si>
    <t>200</t>
  </si>
  <si>
    <t>240</t>
  </si>
  <si>
    <t>100</t>
  </si>
  <si>
    <t>120</t>
  </si>
  <si>
    <t>Расходы на выплаты персоналу государственных  (муниципальных) органов</t>
  </si>
  <si>
    <t xml:space="preserve">Культура,  кинематография </t>
  </si>
  <si>
    <t>7810000530</t>
  </si>
  <si>
    <t>7810000000</t>
  </si>
  <si>
    <t>7800000000</t>
  </si>
  <si>
    <t>7810075140</t>
  </si>
  <si>
    <t>0300</t>
  </si>
  <si>
    <t>7810000510</t>
  </si>
  <si>
    <t>7810000550</t>
  </si>
  <si>
    <t>7810051180</t>
  </si>
  <si>
    <t>7810087010</t>
  </si>
  <si>
    <t>Национальная безопасность и правоохранительная деятельность</t>
  </si>
  <si>
    <t>0310</t>
  </si>
  <si>
    <t>850</t>
  </si>
  <si>
    <t>800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</si>
  <si>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</si>
  <si>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</si>
  <si>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</si>
  <si>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</si>
  <si>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Иные межбюджетные трансферты</t>
  </si>
  <si>
    <t>540</t>
  </si>
  <si>
    <t>7810081140</t>
  </si>
  <si>
    <t>к решению Чулымского</t>
  </si>
  <si>
    <t>Администрация Чулымского сельсовета Новоселовского района Красноярского края</t>
  </si>
  <si>
    <t>817</t>
  </si>
  <si>
    <t>0100000000</t>
  </si>
  <si>
    <t>0120000000</t>
  </si>
  <si>
    <t>0110000000</t>
  </si>
  <si>
    <t>0110085010</t>
  </si>
  <si>
    <t>0110085020</t>
  </si>
  <si>
    <t>0110085030</t>
  </si>
  <si>
    <t>0110085040</t>
  </si>
  <si>
    <t>7810000580</t>
  </si>
  <si>
    <t>Жилищное хозяйство</t>
  </si>
  <si>
    <t>Закупка товаров, работ и услуг для обеспечения  государственных (муниципальных) нужд</t>
  </si>
  <si>
    <t>0501</t>
  </si>
  <si>
    <t>7810000460</t>
  </si>
  <si>
    <t>Код ведомства</t>
  </si>
  <si>
    <t xml:space="preserve"> Раздел-подраздел</t>
  </si>
  <si>
    <t>Целевая    статья</t>
  </si>
  <si>
    <t xml:space="preserve">   Вид расходов</t>
  </si>
  <si>
    <t>№ строки</t>
  </si>
  <si>
    <t>0200085060</t>
  </si>
  <si>
    <t xml:space="preserve">Межбюджетные трансферты </t>
  </si>
  <si>
    <t>0120086010</t>
  </si>
  <si>
    <t>Функционирование Администрации Чулымского сельсовета Новоселовского района Красноярского края</t>
  </si>
  <si>
    <t>0300000000</t>
  </si>
  <si>
    <t>0300000600</t>
  </si>
  <si>
    <t>Уплата налогов, сборов и иных платежей</t>
  </si>
  <si>
    <t>Взнос на капитальный ремонт общего имущества в многоквартирных домах, расположенных на территории Администрации Чулымского сельсовета Новоселовского района Красноярского края в рамках непрограммных расходов Администрации Чулымского сельсовета Новоселовского района Красноярского края</t>
  </si>
  <si>
    <t>Выплата пенсии за выслугу лет лицам, занимавших муниципальные должности и должности муниципальной службы Чулымского сельсовета в рамках непрограммных расходов Администрации Чулымского сельсовета Новоселовского района Красноярского края</t>
  </si>
  <si>
    <t>Непрограммные расходы Администрации Чулымского сельсовета Новоселовского района Красноярского края</t>
  </si>
  <si>
    <t>Подпрограмма  "Благоустройство территории Чулымского сельсовета "</t>
  </si>
  <si>
    <t>Непрограмные расходы Администрации Чулымского сельсовета Новоселовского района Красноярского края</t>
  </si>
  <si>
    <t>Глава муниципального образования в рамках непрограммных расходов  Администрации Чулымского сельсовета Новоселовского района Красноярского края</t>
  </si>
  <si>
    <t>Руководство и управление в сфере установленных функций органов муниципальной власти в рамках непрограммных расходов Администрации Чулымского сельсовета</t>
  </si>
  <si>
    <t>Выполнение государственных полномочий по созданию и обеспечению деятельности административных комиссий(в соответствии с Законом края от 23 апреля 2009 года № 8-3170) в рамках непрограммных расходов Администрации Чулымского сельсовета Новоселовского района Красноярского края</t>
  </si>
  <si>
    <t>Резервные фонды местных администраций в рамках непрограммных расходов Администрации Чулымского сельсовета Новоселовского района Красноярского края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</si>
  <si>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Чулымского сельсовета Новоселовского района Красноярского края</t>
  </si>
  <si>
    <t>Функционирование Администрации Чулымского сельсовета  Новоселовского района Красноярского края</t>
  </si>
  <si>
    <t>Иные межбюджетные трансферты бюджетам муниципальных районов из бюджетов поселений на осуществление полномочий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Чулымского сельсовета  Новоселовского района Красноярского края</t>
  </si>
  <si>
    <t>Мероприятия в области  спорта и физической культуры,  в рамках непрограммных расходов Администрации Чулымского сельсовета</t>
  </si>
  <si>
    <t>Межбюджетные трансферты</t>
  </si>
  <si>
    <t>Расходы на выплаты персоналу в целях обеспечения выполнения функций
государственными (муниципальными) органами, казенными учреждениями,
органами управления государственными внебюджетными фондами</t>
  </si>
  <si>
    <t>Расходы на выплаты персоналу государственных(муниципальных) органов</t>
  </si>
  <si>
    <t>ИТОГО</t>
  </si>
  <si>
    <t>Условно утвержденные расходы</t>
  </si>
  <si>
    <t>Всего</t>
  </si>
  <si>
    <t>0314</t>
  </si>
  <si>
    <t>0400085050</t>
  </si>
  <si>
    <t>Защита населения и территории от чрезвычайных ситуаций природного и техногенного характера, пожарная безопасность</t>
  </si>
  <si>
    <t>Иные межбюджетные трансферты бюджетам муниципальных районов из бюджетов поселений на осуществление полномочий по утверждению краткосрочных планов реализации региональной программы капитального ремонта общего имущества в многоквартирных домов расположенных на территории Чулымского сельсовета в рамках непрограммных расходов Администрации Чулымского сельсовета Новоселовского района Красноярского края</t>
  </si>
  <si>
    <t>Межбюджетные трасферты</t>
  </si>
  <si>
    <t>Иные межбюджетные трансферты бюджетам муниципальных районов из бюджетов поселений  по осуществлению внешнего муниципального финансового контраоля в рамках непрограммных расходы Администрации Чулымского сельсовета Новоселовского района Красноярского края</t>
  </si>
  <si>
    <t>Сумма            на 2024 год</t>
  </si>
  <si>
    <t>0400000000</t>
  </si>
  <si>
    <t xml:space="preserve">Приобретение комплектов плакатов, буклетов, брошур по антитеррористической тематике и профилактике экстремизма, изготовление стендов в рамкахотдельных мероприятий муниципальной программы «Противодействие экстремизма и профилактика терроризма на территории Чулымского сельсовета"
</t>
  </si>
  <si>
    <t>Обеспечение благоустройства  мест захоронения в рамках подпрограммы "Благоустройство территории Чулымского сельсовета" Муниципальной программы Администрации Чулымского сельсовета Новоселовского района Красноярского края "Жизнеобеспечение  территории Чулымского сельсовета"</t>
  </si>
  <si>
    <t>0200000000</t>
  </si>
  <si>
    <t>Приложение 4</t>
  </si>
  <si>
    <t>Защита населения и территории от чрезвычайных ситуаций природного и техногенного характера, гражданская оборона в рамках отдельных мероприятий муниципальной программы  Администрации Чулымского сельсовета  "Противопожарная безопасность территории Чулымского сельсовета"</t>
  </si>
  <si>
    <t>Муниципальная программа Администрации Чулымского сельсовета  "Противопожарная безопасность территории Чулымского сельсовета"</t>
  </si>
  <si>
    <t>Другие вопросы в области национальной безопасности и правоохранительной деятельности</t>
  </si>
  <si>
    <t>Подпрограмма "Содержание и ремонт внутри поселенческих дорог  Чулымского сельсовета"</t>
  </si>
  <si>
    <t>Обеспечение содержания и ремонта уличного освещения в рамках подпрограммы "Благоустройство территории Чулымского сельсовета" муниципальной программы Администрации Чулымского сельсовета "Жизнеобеспечение  территории Чулымского сельсовета"</t>
  </si>
  <si>
    <t>Прочие мероприятия по благоустройству  поселений в рамках подпрограммы "Благоустройство территории Чулымского сельсовета" муниципальной программы    "Жизнеобеспечение  территории Чулымского сельсовета "</t>
  </si>
  <si>
    <t>Организация вывоза бытовых и промышленных отходов в рамках подпрограммы «Благоустройство территории Чулымского сельсовета» муниципальной программы  Администрации Чулымского сельсовета «Жизнеобеспечение территории Чулымского сельсовета»</t>
  </si>
  <si>
    <t>7810000610</t>
  </si>
  <si>
    <t>Сумма            на 2025 год</t>
  </si>
  <si>
    <t>Расходы на 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Администрации Чулымского сельсовета" Муниципальной программы Администрации Чулымского сельсовета "Жизнеобеспечение территории Чулымского сельсовета"</t>
  </si>
  <si>
    <t>0120081070</t>
  </si>
  <si>
    <t>Расходы на оформление памятников  в рамках непрограммных расходов Администрации Чулымского сельсовета Новоселовского района Красноярского края</t>
  </si>
  <si>
    <t>Муниципальная программа  Администрации Чулымского сельсовета   "Жизнеобеспечение  территории Чулымского сельсовета"</t>
  </si>
  <si>
    <t>Муниципальная программа  Администрации Чулымского сельсовета "Содержание и ремонт муниципального жилищного фонда на территории Чулымского сельсовета "</t>
  </si>
  <si>
    <t xml:space="preserve">Осуществление расходов на содержание и ремонт муниципального жилищного фонда на территории Чулымского сельсовета  в рамках отдельных мероприятий муниципальной программы "Содержание и ремонт муниципального жилищного фонда на территории Чулымского сельсовета " </t>
  </si>
  <si>
    <t>Муниципальная программа Администрации Чулымского сельсовета "Жизнеобеспечение  территории Чулымского сельсовета"</t>
  </si>
  <si>
    <t>Муниципальная программа «Противодействие экстремизму и профилактике терроризма на территории Чулымского сельсовета"</t>
  </si>
  <si>
    <t xml:space="preserve">     Ведомственная структура расходов бюджета Чулымского сельсовета на 2024 год и плановый период 2025 - 2026 годы</t>
  </si>
  <si>
    <t>Расходы по организации маневренного жилого фонда на территории Чулымскогосельсовета по решению суда в рамках непрограммных расходов Администрациии Чулымского сельсовета</t>
  </si>
  <si>
    <t>Сумма            на 2026 год</t>
  </si>
  <si>
    <t>0300000630</t>
  </si>
  <si>
    <r>
      <rPr>
        <sz val="12"/>
        <rFont val="Times New Roman"/>
        <family val="1"/>
        <charset val="204"/>
      </rPr>
      <t>Содержание</t>
    </r>
    <r>
      <rPr>
        <sz val="12"/>
        <color indexed="8"/>
        <rFont val="Times New Roman"/>
        <family val="1"/>
        <charset val="204"/>
      </rPr>
      <t xml:space="preserve"> автомобильных дорог общего пользования местного значения в рамках подпрограммы "Содержание и ремонт внутрипоселенческих дорог Администрации Чулымского сельсовета" Муниципальной программы Администрации Чулымского сельсовета "Жизнеобеспечение  территории Чулымского сельсовета"</t>
    </r>
  </si>
  <si>
    <t xml:space="preserve">от 29.12.2023  г №6-1р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</si>
</sst>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6" fillId="0" borderId="0" xfId="0" applyFont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0" xfId="0" applyFont="1"/>
    <xf numFmtId="0" fontId="8" fillId="0" borderId="0" xfId="0" applyFont="1"/>
    <xf numFmtId="0" fontId="2" fillId="0" borderId="1" xfId="0" applyFont="1" applyBorder="1" applyAlignment="1">
      <alignment horizontal="center" vertical="top" wrapText="1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2" fillId="0" borderId="1" xfId="0" applyNumberFormat="1" applyFont="1" applyBorder="1" applyAlignment="1">
      <alignment horizontal="right" vertical="top" wrapText="1"/>
    </xf>
    <xf numFmtId="0" fontId="12" fillId="2" borderId="1" xfId="0" applyFont="1" applyFill="1" applyBorder="1" applyAlignment="1">
      <alignment vertical="top" wrapText="1"/>
    </xf>
    <xf numFmtId="49" fontId="12" fillId="2" borderId="1" xfId="0" applyNumberFormat="1" applyFont="1" applyFill="1" applyBorder="1" applyAlignment="1">
      <alignment horizontal="center" vertical="top" wrapText="1"/>
    </xf>
    <xf numFmtId="164" fontId="12" fillId="2" borderId="1" xfId="0" applyNumberFormat="1" applyFont="1" applyFill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49" fontId="13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vertical="top"/>
    </xf>
    <xf numFmtId="0" fontId="16" fillId="0" borderId="1" xfId="0" applyFont="1" applyBorder="1" applyAlignment="1">
      <alignment vertical="top"/>
    </xf>
    <xf numFmtId="0" fontId="12" fillId="0" borderId="1" xfId="0" applyFont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right" vertical="top" wrapText="1"/>
    </xf>
    <xf numFmtId="0" fontId="14" fillId="0" borderId="1" xfId="0" applyFont="1" applyBorder="1" applyAlignment="1">
      <alignment vertical="top"/>
    </xf>
    <xf numFmtId="0" fontId="3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164" fontId="3" fillId="3" borderId="1" xfId="0" applyNumberFormat="1" applyFont="1" applyFill="1" applyBorder="1" applyAlignment="1">
      <alignment horizontal="right" vertical="top" wrapText="1"/>
    </xf>
    <xf numFmtId="0" fontId="13" fillId="0" borderId="1" xfId="0" applyFont="1" applyBorder="1" applyAlignment="1">
      <alignment vertical="top" wrapText="1"/>
    </xf>
    <xf numFmtId="164" fontId="13" fillId="0" borderId="1" xfId="0" applyNumberFormat="1" applyFont="1" applyBorder="1" applyAlignment="1">
      <alignment horizontal="right" vertical="top" wrapText="1"/>
    </xf>
    <xf numFmtId="0" fontId="3" fillId="4" borderId="1" xfId="0" applyFont="1" applyFill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164" fontId="3" fillId="4" borderId="1" xfId="0" applyNumberFormat="1" applyFont="1" applyFill="1" applyBorder="1" applyAlignment="1">
      <alignment horizontal="right" vertical="top" wrapText="1"/>
    </xf>
    <xf numFmtId="0" fontId="17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165" fontId="15" fillId="0" borderId="1" xfId="0" applyNumberFormat="1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165" fontId="16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right" vertical="top" wrapText="1"/>
    </xf>
    <xf numFmtId="49" fontId="16" fillId="0" borderId="1" xfId="0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/>
    <xf numFmtId="0" fontId="15" fillId="0" borderId="1" xfId="0" applyFont="1" applyBorder="1"/>
    <xf numFmtId="164" fontId="15" fillId="0" borderId="1" xfId="0" applyNumberFormat="1" applyFont="1" applyBorder="1"/>
    <xf numFmtId="0" fontId="0" fillId="0" borderId="3" xfId="0" applyBorder="1"/>
    <xf numFmtId="0" fontId="3" fillId="0" borderId="0" xfId="0" applyFont="1"/>
    <xf numFmtId="0" fontId="12" fillId="0" borderId="1" xfId="0" applyFont="1" applyBorder="1" applyAlignment="1">
      <alignment horizontal="right" vertical="center"/>
    </xf>
    <xf numFmtId="164" fontId="1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3"/>
  <sheetViews>
    <sheetView tabSelected="1" view="pageBreakPreview" topLeftCell="A16" zoomScaleNormal="145" zoomScaleSheetLayoutView="100" workbookViewId="0">
      <selection activeCell="E1" sqref="A1:I143"/>
    </sheetView>
  </sheetViews>
  <sheetFormatPr defaultRowHeight="15" x14ac:dyDescent="0.25"/>
  <cols>
    <col min="1" max="1" width="6.140625" customWidth="1"/>
    <col min="2" max="2" width="50" customWidth="1"/>
    <col min="4" max="4" width="9.140625" customWidth="1"/>
    <col min="5" max="5" width="13.140625" customWidth="1"/>
    <col min="6" max="6" width="10.140625" customWidth="1"/>
    <col min="7" max="7" width="12.5703125" customWidth="1"/>
    <col min="8" max="8" width="11.28515625" style="6" customWidth="1"/>
    <col min="9" max="9" width="11.7109375" style="6" customWidth="1"/>
  </cols>
  <sheetData>
    <row r="1" spans="1:16" x14ac:dyDescent="0.25">
      <c r="A1" s="1"/>
      <c r="B1" s="5"/>
      <c r="E1" s="63" t="s">
        <v>121</v>
      </c>
      <c r="F1" s="63"/>
      <c r="G1" s="63"/>
      <c r="H1" s="63"/>
      <c r="I1" s="63"/>
    </row>
    <row r="2" spans="1:16" x14ac:dyDescent="0.25">
      <c r="B2" s="5"/>
      <c r="E2" s="63" t="s">
        <v>64</v>
      </c>
      <c r="F2" s="63"/>
      <c r="G2" s="63"/>
      <c r="H2" s="63"/>
      <c r="I2" s="63"/>
      <c r="J2" s="1"/>
      <c r="P2" s="4"/>
    </row>
    <row r="3" spans="1:16" x14ac:dyDescent="0.25">
      <c r="B3" s="5"/>
      <c r="E3" s="63" t="s">
        <v>22</v>
      </c>
      <c r="F3" s="63"/>
      <c r="G3" s="63"/>
      <c r="H3" s="63"/>
      <c r="I3" s="63"/>
      <c r="J3" s="1"/>
    </row>
    <row r="4" spans="1:16" x14ac:dyDescent="0.25">
      <c r="B4" s="5"/>
      <c r="E4" s="63" t="s">
        <v>144</v>
      </c>
      <c r="F4" s="63"/>
      <c r="G4" s="63"/>
      <c r="H4" s="63"/>
      <c r="I4" s="63"/>
      <c r="J4" s="1"/>
    </row>
    <row r="5" spans="1:16" x14ac:dyDescent="0.25">
      <c r="B5" s="5"/>
      <c r="J5" s="1"/>
    </row>
    <row r="6" spans="1:16" x14ac:dyDescent="0.25">
      <c r="A6" s="1" t="s">
        <v>0</v>
      </c>
      <c r="B6" s="5"/>
    </row>
    <row r="7" spans="1:16" ht="15.75" x14ac:dyDescent="0.25">
      <c r="A7" s="59" t="s">
        <v>139</v>
      </c>
      <c r="B7" s="59"/>
      <c r="C7" s="59"/>
      <c r="D7" s="59"/>
      <c r="E7" s="59"/>
      <c r="F7" s="59"/>
      <c r="G7" s="59"/>
    </row>
    <row r="8" spans="1:16" ht="15.75" x14ac:dyDescent="0.25">
      <c r="A8" s="2"/>
      <c r="B8" s="5"/>
      <c r="E8" s="3"/>
    </row>
    <row r="9" spans="1:16" ht="15.75" x14ac:dyDescent="0.25">
      <c r="A9" s="64" t="s">
        <v>1</v>
      </c>
      <c r="B9" s="64"/>
      <c r="C9" s="65"/>
      <c r="D9" s="65"/>
      <c r="E9" s="65"/>
      <c r="F9" s="65"/>
      <c r="G9" s="65"/>
    </row>
    <row r="10" spans="1:16" x14ac:dyDescent="0.25">
      <c r="A10" s="62" t="s">
        <v>83</v>
      </c>
      <c r="B10" s="62" t="s">
        <v>2</v>
      </c>
      <c r="C10" s="62" t="s">
        <v>79</v>
      </c>
      <c r="D10" s="62" t="s">
        <v>80</v>
      </c>
      <c r="E10" s="62" t="s">
        <v>81</v>
      </c>
      <c r="F10" s="62" t="s">
        <v>82</v>
      </c>
      <c r="G10" s="62" t="s">
        <v>116</v>
      </c>
      <c r="H10" s="62" t="s">
        <v>130</v>
      </c>
      <c r="I10" s="62" t="s">
        <v>141</v>
      </c>
    </row>
    <row r="11" spans="1:16" x14ac:dyDescent="0.25">
      <c r="A11" s="62"/>
      <c r="B11" s="62"/>
      <c r="C11" s="62"/>
      <c r="D11" s="62"/>
      <c r="E11" s="62"/>
      <c r="F11" s="62"/>
      <c r="G11" s="62"/>
      <c r="H11" s="62"/>
      <c r="I11" s="62"/>
    </row>
    <row r="12" spans="1:16" x14ac:dyDescent="0.25">
      <c r="A12" s="62"/>
      <c r="B12" s="62"/>
      <c r="C12" s="62"/>
      <c r="D12" s="62"/>
      <c r="E12" s="62"/>
      <c r="F12" s="62"/>
      <c r="G12" s="62"/>
      <c r="H12" s="62"/>
      <c r="I12" s="62"/>
    </row>
    <row r="13" spans="1:16" x14ac:dyDescent="0.25">
      <c r="A13" s="10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7">
        <v>8</v>
      </c>
      <c r="I13" s="7">
        <v>9</v>
      </c>
    </row>
    <row r="14" spans="1:16" ht="31.5" x14ac:dyDescent="0.25">
      <c r="A14" s="10">
        <v>1</v>
      </c>
      <c r="B14" s="14" t="s">
        <v>65</v>
      </c>
      <c r="C14" s="15" t="s">
        <v>66</v>
      </c>
      <c r="D14" s="15"/>
      <c r="E14" s="15"/>
      <c r="F14" s="15"/>
      <c r="G14" s="16">
        <f>G140</f>
        <v>19551.808000000001</v>
      </c>
      <c r="H14" s="16">
        <f>H140</f>
        <v>19312.5</v>
      </c>
      <c r="I14" s="16">
        <f>I140</f>
        <v>19126.8</v>
      </c>
    </row>
    <row r="15" spans="1:16" ht="15.75" x14ac:dyDescent="0.25">
      <c r="A15" s="10">
        <f>A14+1</f>
        <v>2</v>
      </c>
      <c r="B15" s="14" t="s">
        <v>3</v>
      </c>
      <c r="C15" s="15" t="s">
        <v>66</v>
      </c>
      <c r="D15" s="15" t="s">
        <v>24</v>
      </c>
      <c r="E15" s="15"/>
      <c r="F15" s="15"/>
      <c r="G15" s="16">
        <f>G16+G22+G37+G43</f>
        <v>5711.4</v>
      </c>
      <c r="H15" s="16">
        <f t="shared" ref="H15:I15" si="0">H16+H22+H37+H43</f>
        <v>5671.2999999999993</v>
      </c>
      <c r="I15" s="16">
        <f t="shared" si="0"/>
        <v>5671.2999999999993</v>
      </c>
    </row>
    <row r="16" spans="1:16" ht="47.25" x14ac:dyDescent="0.25">
      <c r="A16" s="10">
        <f t="shared" ref="A16:A79" si="1">A15+1</f>
        <v>3</v>
      </c>
      <c r="B16" s="14" t="s">
        <v>4</v>
      </c>
      <c r="C16" s="15" t="s">
        <v>66</v>
      </c>
      <c r="D16" s="15" t="s">
        <v>25</v>
      </c>
      <c r="E16" s="15"/>
      <c r="F16" s="15"/>
      <c r="G16" s="16">
        <f>G17</f>
        <v>1085.2</v>
      </c>
      <c r="H16" s="16">
        <f t="shared" ref="H16:I16" si="2">H17</f>
        <v>1085.2</v>
      </c>
      <c r="I16" s="16">
        <f t="shared" si="2"/>
        <v>1085.2</v>
      </c>
    </row>
    <row r="17" spans="1:9" ht="47.25" x14ac:dyDescent="0.25">
      <c r="A17" s="10">
        <f t="shared" si="1"/>
        <v>4</v>
      </c>
      <c r="B17" s="17" t="s">
        <v>95</v>
      </c>
      <c r="C17" s="15" t="s">
        <v>66</v>
      </c>
      <c r="D17" s="18" t="s">
        <v>25</v>
      </c>
      <c r="E17" s="18" t="s">
        <v>46</v>
      </c>
      <c r="F17" s="18"/>
      <c r="G17" s="19">
        <f>G18</f>
        <v>1085.2</v>
      </c>
      <c r="H17" s="19">
        <f t="shared" ref="H17:I17" si="3">H18</f>
        <v>1085.2</v>
      </c>
      <c r="I17" s="19">
        <f t="shared" si="3"/>
        <v>1085.2</v>
      </c>
    </row>
    <row r="18" spans="1:9" ht="47.25" x14ac:dyDescent="0.25">
      <c r="A18" s="10">
        <f t="shared" si="1"/>
        <v>5</v>
      </c>
      <c r="B18" s="17" t="s">
        <v>87</v>
      </c>
      <c r="C18" s="15" t="s">
        <v>66</v>
      </c>
      <c r="D18" s="18" t="s">
        <v>25</v>
      </c>
      <c r="E18" s="18" t="s">
        <v>45</v>
      </c>
      <c r="F18" s="18"/>
      <c r="G18" s="19">
        <f>G19</f>
        <v>1085.2</v>
      </c>
      <c r="H18" s="19">
        <f t="shared" ref="H18:I18" si="4">H19</f>
        <v>1085.2</v>
      </c>
      <c r="I18" s="19">
        <f t="shared" si="4"/>
        <v>1085.2</v>
      </c>
    </row>
    <row r="19" spans="1:9" ht="63" x14ac:dyDescent="0.25">
      <c r="A19" s="10">
        <f t="shared" si="1"/>
        <v>6</v>
      </c>
      <c r="B19" s="17" t="s">
        <v>96</v>
      </c>
      <c r="C19" s="15" t="s">
        <v>66</v>
      </c>
      <c r="D19" s="18" t="s">
        <v>25</v>
      </c>
      <c r="E19" s="18" t="s">
        <v>44</v>
      </c>
      <c r="F19" s="18"/>
      <c r="G19" s="19">
        <f>G20</f>
        <v>1085.2</v>
      </c>
      <c r="H19" s="19">
        <f t="shared" ref="H19:I19" si="5">H20</f>
        <v>1085.2</v>
      </c>
      <c r="I19" s="19">
        <f t="shared" si="5"/>
        <v>1085.2</v>
      </c>
    </row>
    <row r="20" spans="1:9" ht="94.5" x14ac:dyDescent="0.25">
      <c r="A20" s="10">
        <f t="shared" si="1"/>
        <v>7</v>
      </c>
      <c r="B20" s="17" t="s">
        <v>5</v>
      </c>
      <c r="C20" s="15" t="s">
        <v>66</v>
      </c>
      <c r="D20" s="18" t="s">
        <v>25</v>
      </c>
      <c r="E20" s="18" t="s">
        <v>44</v>
      </c>
      <c r="F20" s="18">
        <v>100</v>
      </c>
      <c r="G20" s="19">
        <f>G21</f>
        <v>1085.2</v>
      </c>
      <c r="H20" s="19">
        <f t="shared" ref="H20:I20" si="6">H21</f>
        <v>1085.2</v>
      </c>
      <c r="I20" s="19">
        <f t="shared" si="6"/>
        <v>1085.2</v>
      </c>
    </row>
    <row r="21" spans="1:9" ht="31.5" x14ac:dyDescent="0.25">
      <c r="A21" s="10">
        <f t="shared" si="1"/>
        <v>8</v>
      </c>
      <c r="B21" s="17" t="s">
        <v>7</v>
      </c>
      <c r="C21" s="18" t="s">
        <v>66</v>
      </c>
      <c r="D21" s="18" t="s">
        <v>25</v>
      </c>
      <c r="E21" s="18" t="s">
        <v>44</v>
      </c>
      <c r="F21" s="18">
        <v>120</v>
      </c>
      <c r="G21" s="19">
        <v>1085.2</v>
      </c>
      <c r="H21" s="19">
        <v>1085.2</v>
      </c>
      <c r="I21" s="19">
        <v>1085.2</v>
      </c>
    </row>
    <row r="22" spans="1:9" s="13" customFormat="1" ht="78.75" x14ac:dyDescent="0.25">
      <c r="A22" s="10">
        <f t="shared" si="1"/>
        <v>9</v>
      </c>
      <c r="B22" s="14" t="s">
        <v>6</v>
      </c>
      <c r="C22" s="15" t="s">
        <v>66</v>
      </c>
      <c r="D22" s="15" t="s">
        <v>26</v>
      </c>
      <c r="E22" s="15"/>
      <c r="F22" s="15"/>
      <c r="G22" s="16">
        <f>G25+G32</f>
        <v>4611.0999999999995</v>
      </c>
      <c r="H22" s="16">
        <f t="shared" ref="H22:I22" si="7">H25+H32</f>
        <v>4581.0999999999995</v>
      </c>
      <c r="I22" s="16">
        <f t="shared" si="7"/>
        <v>4581.0999999999995</v>
      </c>
    </row>
    <row r="23" spans="1:9" s="13" customFormat="1" ht="47.25" x14ac:dyDescent="0.25">
      <c r="A23" s="10">
        <f t="shared" si="1"/>
        <v>10</v>
      </c>
      <c r="B23" s="14" t="s">
        <v>95</v>
      </c>
      <c r="C23" s="15" t="s">
        <v>66</v>
      </c>
      <c r="D23" s="15" t="s">
        <v>26</v>
      </c>
      <c r="E23" s="15" t="s">
        <v>46</v>
      </c>
      <c r="F23" s="15"/>
      <c r="G23" s="16">
        <f>G24</f>
        <v>4604.3999999999996</v>
      </c>
      <c r="H23" s="16">
        <f>H24</f>
        <v>4581.0999999999995</v>
      </c>
      <c r="I23" s="16">
        <f t="shared" ref="I23" si="8">I24</f>
        <v>4581.0999999999995</v>
      </c>
    </row>
    <row r="24" spans="1:9" s="13" customFormat="1" ht="47.25" x14ac:dyDescent="0.25">
      <c r="A24" s="10">
        <f t="shared" si="1"/>
        <v>11</v>
      </c>
      <c r="B24" s="14" t="s">
        <v>87</v>
      </c>
      <c r="C24" s="15" t="s">
        <v>66</v>
      </c>
      <c r="D24" s="15" t="s">
        <v>26</v>
      </c>
      <c r="E24" s="15" t="s">
        <v>45</v>
      </c>
      <c r="F24" s="15"/>
      <c r="G24" s="16">
        <f>G25</f>
        <v>4604.3999999999996</v>
      </c>
      <c r="H24" s="16">
        <f>H25+H32+H38</f>
        <v>4581.0999999999995</v>
      </c>
      <c r="I24" s="16">
        <f t="shared" ref="I24" si="9">I25+I32+I38</f>
        <v>4581.0999999999995</v>
      </c>
    </row>
    <row r="25" spans="1:9" ht="78.75" x14ac:dyDescent="0.25">
      <c r="A25" s="10">
        <f t="shared" si="1"/>
        <v>12</v>
      </c>
      <c r="B25" s="17" t="s">
        <v>97</v>
      </c>
      <c r="C25" s="18" t="s">
        <v>66</v>
      </c>
      <c r="D25" s="18" t="s">
        <v>26</v>
      </c>
      <c r="E25" s="18" t="s">
        <v>49</v>
      </c>
      <c r="F25" s="18"/>
      <c r="G25" s="20">
        <f>G26+G29+G31</f>
        <v>4604.3999999999996</v>
      </c>
      <c r="H25" s="20">
        <f t="shared" ref="H25:I25" si="10">H26+H28+H30</f>
        <v>4574.3999999999996</v>
      </c>
      <c r="I25" s="20">
        <f t="shared" si="10"/>
        <v>4574.3999999999996</v>
      </c>
    </row>
    <row r="26" spans="1:9" ht="94.5" x14ac:dyDescent="0.25">
      <c r="A26" s="10">
        <f t="shared" si="1"/>
        <v>13</v>
      </c>
      <c r="B26" s="17" t="s">
        <v>5</v>
      </c>
      <c r="C26" s="18" t="s">
        <v>66</v>
      </c>
      <c r="D26" s="18" t="s">
        <v>26</v>
      </c>
      <c r="E26" s="18" t="s">
        <v>49</v>
      </c>
      <c r="F26" s="18">
        <v>100</v>
      </c>
      <c r="G26" s="19">
        <f>G27</f>
        <v>4169.8999999999996</v>
      </c>
      <c r="H26" s="19">
        <f>H27</f>
        <v>4169.8999999999996</v>
      </c>
      <c r="I26" s="19">
        <f t="shared" ref="I26" si="11">I27</f>
        <v>4169.8999999999996</v>
      </c>
    </row>
    <row r="27" spans="1:9" ht="31.5" x14ac:dyDescent="0.25">
      <c r="A27" s="10">
        <f t="shared" si="1"/>
        <v>14</v>
      </c>
      <c r="B27" s="17" t="s">
        <v>7</v>
      </c>
      <c r="C27" s="18" t="s">
        <v>66</v>
      </c>
      <c r="D27" s="18" t="s">
        <v>26</v>
      </c>
      <c r="E27" s="18" t="s">
        <v>49</v>
      </c>
      <c r="F27" s="18">
        <v>120</v>
      </c>
      <c r="G27" s="19">
        <v>4169.8999999999996</v>
      </c>
      <c r="H27" s="19">
        <v>4169.8999999999996</v>
      </c>
      <c r="I27" s="19">
        <v>4169.8999999999996</v>
      </c>
    </row>
    <row r="28" spans="1:9" ht="31.5" x14ac:dyDescent="0.25">
      <c r="A28" s="10">
        <f t="shared" si="1"/>
        <v>15</v>
      </c>
      <c r="B28" s="17" t="s">
        <v>57</v>
      </c>
      <c r="C28" s="18" t="s">
        <v>66</v>
      </c>
      <c r="D28" s="18" t="s">
        <v>26</v>
      </c>
      <c r="E28" s="18" t="s">
        <v>49</v>
      </c>
      <c r="F28" s="18">
        <v>200</v>
      </c>
      <c r="G28" s="19">
        <f>G29</f>
        <v>385.7</v>
      </c>
      <c r="H28" s="19">
        <f>H29</f>
        <v>355.7</v>
      </c>
      <c r="I28" s="19">
        <f t="shared" ref="I28" si="12">I29</f>
        <v>355.7</v>
      </c>
    </row>
    <row r="29" spans="1:9" ht="47.25" x14ac:dyDescent="0.25">
      <c r="A29" s="10">
        <f t="shared" si="1"/>
        <v>16</v>
      </c>
      <c r="B29" s="17" t="s">
        <v>8</v>
      </c>
      <c r="C29" s="18" t="s">
        <v>66</v>
      </c>
      <c r="D29" s="18" t="s">
        <v>26</v>
      </c>
      <c r="E29" s="18" t="s">
        <v>49</v>
      </c>
      <c r="F29" s="18">
        <v>240</v>
      </c>
      <c r="G29" s="19">
        <f>355.7+30</f>
        <v>385.7</v>
      </c>
      <c r="H29" s="19">
        <v>355.7</v>
      </c>
      <c r="I29" s="19">
        <v>355.7</v>
      </c>
    </row>
    <row r="30" spans="1:9" ht="15.75" x14ac:dyDescent="0.25">
      <c r="A30" s="10">
        <f t="shared" si="1"/>
        <v>17</v>
      </c>
      <c r="B30" s="17" t="s">
        <v>10</v>
      </c>
      <c r="C30" s="18" t="s">
        <v>66</v>
      </c>
      <c r="D30" s="18" t="s">
        <v>26</v>
      </c>
      <c r="E30" s="18" t="s">
        <v>49</v>
      </c>
      <c r="F30" s="18" t="s">
        <v>56</v>
      </c>
      <c r="G30" s="19">
        <f>G31</f>
        <v>48.8</v>
      </c>
      <c r="H30" s="19">
        <f t="shared" ref="H30:I30" si="13">H31</f>
        <v>48.8</v>
      </c>
      <c r="I30" s="19">
        <f t="shared" si="13"/>
        <v>48.8</v>
      </c>
    </row>
    <row r="31" spans="1:9" ht="15.75" x14ac:dyDescent="0.25">
      <c r="A31" s="10">
        <f t="shared" si="1"/>
        <v>18</v>
      </c>
      <c r="B31" s="17" t="s">
        <v>90</v>
      </c>
      <c r="C31" s="18" t="s">
        <v>66</v>
      </c>
      <c r="D31" s="18" t="s">
        <v>26</v>
      </c>
      <c r="E31" s="18" t="s">
        <v>49</v>
      </c>
      <c r="F31" s="18" t="s">
        <v>55</v>
      </c>
      <c r="G31" s="19">
        <v>48.8</v>
      </c>
      <c r="H31" s="19">
        <v>48.8</v>
      </c>
      <c r="I31" s="19">
        <v>48.8</v>
      </c>
    </row>
    <row r="32" spans="1:9" ht="110.25" x14ac:dyDescent="0.25">
      <c r="A32" s="10">
        <f t="shared" si="1"/>
        <v>19</v>
      </c>
      <c r="B32" s="21" t="s">
        <v>98</v>
      </c>
      <c r="C32" s="22" t="s">
        <v>66</v>
      </c>
      <c r="D32" s="22" t="s">
        <v>26</v>
      </c>
      <c r="E32" s="22" t="s">
        <v>47</v>
      </c>
      <c r="F32" s="22"/>
      <c r="G32" s="23">
        <f>G33+G35</f>
        <v>6.6999999999999993</v>
      </c>
      <c r="H32" s="23">
        <f t="shared" ref="H32" si="14">H33+H35</f>
        <v>6.6999999999999993</v>
      </c>
      <c r="I32" s="23">
        <f>I33+I35</f>
        <v>6.6999999999999993</v>
      </c>
    </row>
    <row r="33" spans="1:9" ht="94.5" x14ac:dyDescent="0.25">
      <c r="A33" s="10">
        <f t="shared" si="1"/>
        <v>20</v>
      </c>
      <c r="B33" s="24" t="s">
        <v>105</v>
      </c>
      <c r="C33" s="25" t="s">
        <v>66</v>
      </c>
      <c r="D33" s="26" t="s">
        <v>26</v>
      </c>
      <c r="E33" s="26" t="s">
        <v>47</v>
      </c>
      <c r="F33" s="26">
        <v>100</v>
      </c>
      <c r="G33" s="20">
        <f>G34</f>
        <v>5.0999999999999996</v>
      </c>
      <c r="H33" s="20">
        <f t="shared" ref="H33:I33" si="15">H34</f>
        <v>5.0999999999999996</v>
      </c>
      <c r="I33" s="20">
        <f t="shared" si="15"/>
        <v>5.0999999999999996</v>
      </c>
    </row>
    <row r="34" spans="1:9" ht="31.5" x14ac:dyDescent="0.25">
      <c r="A34" s="10">
        <f t="shared" si="1"/>
        <v>21</v>
      </c>
      <c r="B34" s="24" t="s">
        <v>7</v>
      </c>
      <c r="C34" s="26" t="s">
        <v>66</v>
      </c>
      <c r="D34" s="26" t="s">
        <v>26</v>
      </c>
      <c r="E34" s="26" t="s">
        <v>47</v>
      </c>
      <c r="F34" s="26">
        <v>120</v>
      </c>
      <c r="G34" s="20">
        <v>5.0999999999999996</v>
      </c>
      <c r="H34" s="20">
        <v>5.0999999999999996</v>
      </c>
      <c r="I34" s="20">
        <v>5.0999999999999996</v>
      </c>
    </row>
    <row r="35" spans="1:9" ht="31.5" x14ac:dyDescent="0.25">
      <c r="A35" s="10">
        <f t="shared" si="1"/>
        <v>22</v>
      </c>
      <c r="B35" s="24" t="s">
        <v>57</v>
      </c>
      <c r="C35" s="26" t="s">
        <v>66</v>
      </c>
      <c r="D35" s="26" t="s">
        <v>26</v>
      </c>
      <c r="E35" s="26" t="s">
        <v>47</v>
      </c>
      <c r="F35" s="26">
        <v>200</v>
      </c>
      <c r="G35" s="20">
        <f>G36</f>
        <v>1.6</v>
      </c>
      <c r="H35" s="20">
        <f t="shared" ref="H35:I35" si="16">H36</f>
        <v>1.6</v>
      </c>
      <c r="I35" s="20">
        <f t="shared" si="16"/>
        <v>1.6</v>
      </c>
    </row>
    <row r="36" spans="1:9" ht="47.25" x14ac:dyDescent="0.25">
      <c r="A36" s="10">
        <f t="shared" si="1"/>
        <v>23</v>
      </c>
      <c r="B36" s="24" t="s">
        <v>8</v>
      </c>
      <c r="C36" s="26" t="s">
        <v>66</v>
      </c>
      <c r="D36" s="26" t="s">
        <v>26</v>
      </c>
      <c r="E36" s="26" t="s">
        <v>47</v>
      </c>
      <c r="F36" s="26">
        <v>240</v>
      </c>
      <c r="G36" s="20">
        <v>1.6</v>
      </c>
      <c r="H36" s="20">
        <v>1.6</v>
      </c>
      <c r="I36" s="20">
        <v>1.6</v>
      </c>
    </row>
    <row r="37" spans="1:9" s="13" customFormat="1" ht="63" x14ac:dyDescent="0.25">
      <c r="A37" s="10">
        <f t="shared" si="1"/>
        <v>24</v>
      </c>
      <c r="B37" s="14" t="s">
        <v>58</v>
      </c>
      <c r="C37" s="15" t="s">
        <v>66</v>
      </c>
      <c r="D37" s="15" t="s">
        <v>59</v>
      </c>
      <c r="E37" s="15"/>
      <c r="F37" s="15"/>
      <c r="G37" s="16">
        <f>G38</f>
        <v>10.1</v>
      </c>
      <c r="H37" s="16">
        <v>0</v>
      </c>
      <c r="I37" s="16">
        <v>0</v>
      </c>
    </row>
    <row r="38" spans="1:9" s="13" customFormat="1" ht="47.25" x14ac:dyDescent="0.25">
      <c r="A38" s="10">
        <f t="shared" si="1"/>
        <v>25</v>
      </c>
      <c r="B38" s="14" t="s">
        <v>93</v>
      </c>
      <c r="C38" s="15" t="s">
        <v>66</v>
      </c>
      <c r="D38" s="15" t="s">
        <v>59</v>
      </c>
      <c r="E38" s="15" t="s">
        <v>46</v>
      </c>
      <c r="F38" s="15"/>
      <c r="G38" s="16">
        <f>G39</f>
        <v>10.1</v>
      </c>
      <c r="H38" s="27">
        <v>0</v>
      </c>
      <c r="I38" s="27">
        <v>0</v>
      </c>
    </row>
    <row r="39" spans="1:9" ht="47.25" x14ac:dyDescent="0.25">
      <c r="A39" s="10">
        <f t="shared" si="1"/>
        <v>26</v>
      </c>
      <c r="B39" s="17" t="s">
        <v>87</v>
      </c>
      <c r="C39" s="18" t="s">
        <v>66</v>
      </c>
      <c r="D39" s="18" t="s">
        <v>59</v>
      </c>
      <c r="E39" s="18" t="s">
        <v>45</v>
      </c>
      <c r="F39" s="15"/>
      <c r="G39" s="16">
        <f>G40</f>
        <v>10.1</v>
      </c>
      <c r="H39" s="28">
        <v>0</v>
      </c>
      <c r="I39" s="28">
        <v>0</v>
      </c>
    </row>
    <row r="40" spans="1:9" s="11" customFormat="1" ht="110.25" x14ac:dyDescent="0.25">
      <c r="A40" s="10">
        <f t="shared" si="1"/>
        <v>27</v>
      </c>
      <c r="B40" s="24" t="s">
        <v>115</v>
      </c>
      <c r="C40" s="26" t="s">
        <v>66</v>
      </c>
      <c r="D40" s="26" t="s">
        <v>59</v>
      </c>
      <c r="E40" s="26" t="s">
        <v>63</v>
      </c>
      <c r="F40" s="26"/>
      <c r="G40" s="20">
        <f>G41</f>
        <v>10.1</v>
      </c>
      <c r="H40" s="29">
        <v>0</v>
      </c>
      <c r="I40" s="29">
        <v>0</v>
      </c>
    </row>
    <row r="41" spans="1:9" s="11" customFormat="1" ht="15.75" x14ac:dyDescent="0.25">
      <c r="A41" s="10">
        <f t="shared" si="1"/>
        <v>28</v>
      </c>
      <c r="B41" s="24" t="s">
        <v>114</v>
      </c>
      <c r="C41" s="26" t="s">
        <v>66</v>
      </c>
      <c r="D41" s="26" t="s">
        <v>59</v>
      </c>
      <c r="E41" s="26" t="s">
        <v>63</v>
      </c>
      <c r="F41" s="26" t="s">
        <v>60</v>
      </c>
      <c r="G41" s="20">
        <f>G42</f>
        <v>10.1</v>
      </c>
      <c r="H41" s="29">
        <v>0</v>
      </c>
      <c r="I41" s="29">
        <v>0</v>
      </c>
    </row>
    <row r="42" spans="1:9" s="11" customFormat="1" ht="15.75" x14ac:dyDescent="0.25">
      <c r="A42" s="10">
        <f t="shared" si="1"/>
        <v>29</v>
      </c>
      <c r="B42" s="24" t="s">
        <v>61</v>
      </c>
      <c r="C42" s="26" t="s">
        <v>66</v>
      </c>
      <c r="D42" s="26" t="s">
        <v>59</v>
      </c>
      <c r="E42" s="26" t="s">
        <v>63</v>
      </c>
      <c r="F42" s="26" t="s">
        <v>62</v>
      </c>
      <c r="G42" s="20">
        <v>10.1</v>
      </c>
      <c r="H42" s="29">
        <v>0</v>
      </c>
      <c r="I42" s="29">
        <v>0</v>
      </c>
    </row>
    <row r="43" spans="1:9" s="13" customFormat="1" ht="15.75" x14ac:dyDescent="0.25">
      <c r="A43" s="10">
        <f t="shared" si="1"/>
        <v>30</v>
      </c>
      <c r="B43" s="30" t="s">
        <v>9</v>
      </c>
      <c r="C43" s="31" t="s">
        <v>66</v>
      </c>
      <c r="D43" s="31" t="s">
        <v>27</v>
      </c>
      <c r="E43" s="31"/>
      <c r="F43" s="31"/>
      <c r="G43" s="32">
        <f>G44</f>
        <v>5</v>
      </c>
      <c r="H43" s="32">
        <f t="shared" ref="H43:I43" si="17">H44</f>
        <v>5</v>
      </c>
      <c r="I43" s="32">
        <f t="shared" si="17"/>
        <v>5</v>
      </c>
    </row>
    <row r="44" spans="1:9" s="13" customFormat="1" ht="47.25" x14ac:dyDescent="0.25">
      <c r="A44" s="10">
        <f t="shared" si="1"/>
        <v>31</v>
      </c>
      <c r="B44" s="14" t="s">
        <v>93</v>
      </c>
      <c r="C44" s="15" t="s">
        <v>66</v>
      </c>
      <c r="D44" s="15" t="s">
        <v>27</v>
      </c>
      <c r="E44" s="15" t="s">
        <v>46</v>
      </c>
      <c r="F44" s="15"/>
      <c r="G44" s="16">
        <f>G45</f>
        <v>5</v>
      </c>
      <c r="H44" s="16">
        <f t="shared" ref="H44:I44" si="18">H45</f>
        <v>5</v>
      </c>
      <c r="I44" s="16">
        <f t="shared" si="18"/>
        <v>5</v>
      </c>
    </row>
    <row r="45" spans="1:9" ht="47.25" x14ac:dyDescent="0.25">
      <c r="A45" s="10">
        <f t="shared" si="1"/>
        <v>32</v>
      </c>
      <c r="B45" s="17" t="s">
        <v>87</v>
      </c>
      <c r="C45" s="18" t="s">
        <v>66</v>
      </c>
      <c r="D45" s="18" t="s">
        <v>27</v>
      </c>
      <c r="E45" s="18" t="s">
        <v>45</v>
      </c>
      <c r="F45" s="18"/>
      <c r="G45" s="19">
        <f>G46</f>
        <v>5</v>
      </c>
      <c r="H45" s="19">
        <f t="shared" ref="H45:I46" si="19">H46</f>
        <v>5</v>
      </c>
      <c r="I45" s="19">
        <f t="shared" si="19"/>
        <v>5</v>
      </c>
    </row>
    <row r="46" spans="1:9" ht="63" x14ac:dyDescent="0.25">
      <c r="A46" s="10">
        <f t="shared" si="1"/>
        <v>33</v>
      </c>
      <c r="B46" s="17" t="s">
        <v>99</v>
      </c>
      <c r="C46" s="18" t="s">
        <v>66</v>
      </c>
      <c r="D46" s="18" t="s">
        <v>27</v>
      </c>
      <c r="E46" s="18" t="s">
        <v>50</v>
      </c>
      <c r="F46" s="18"/>
      <c r="G46" s="19">
        <f>G47</f>
        <v>5</v>
      </c>
      <c r="H46" s="19">
        <f t="shared" si="19"/>
        <v>5</v>
      </c>
      <c r="I46" s="19">
        <f t="shared" si="19"/>
        <v>5</v>
      </c>
    </row>
    <row r="47" spans="1:9" ht="15.75" x14ac:dyDescent="0.25">
      <c r="A47" s="10">
        <f t="shared" si="1"/>
        <v>34</v>
      </c>
      <c r="B47" s="17" t="s">
        <v>10</v>
      </c>
      <c r="C47" s="18" t="s">
        <v>66</v>
      </c>
      <c r="D47" s="18" t="s">
        <v>27</v>
      </c>
      <c r="E47" s="18" t="s">
        <v>50</v>
      </c>
      <c r="F47" s="18">
        <v>800</v>
      </c>
      <c r="G47" s="19">
        <f>G48</f>
        <v>5</v>
      </c>
      <c r="H47" s="19">
        <f t="shared" ref="H47:I47" si="20">H48</f>
        <v>5</v>
      </c>
      <c r="I47" s="19">
        <f t="shared" si="20"/>
        <v>5</v>
      </c>
    </row>
    <row r="48" spans="1:9" ht="15.75" x14ac:dyDescent="0.25">
      <c r="A48" s="10">
        <f t="shared" si="1"/>
        <v>35</v>
      </c>
      <c r="B48" s="17" t="s">
        <v>23</v>
      </c>
      <c r="C48" s="18" t="s">
        <v>66</v>
      </c>
      <c r="D48" s="18" t="s">
        <v>27</v>
      </c>
      <c r="E48" s="18" t="s">
        <v>50</v>
      </c>
      <c r="F48" s="18">
        <v>870</v>
      </c>
      <c r="G48" s="19">
        <v>5</v>
      </c>
      <c r="H48" s="19">
        <v>5</v>
      </c>
      <c r="I48" s="19">
        <v>5</v>
      </c>
    </row>
    <row r="49" spans="1:9" s="13" customFormat="1" ht="15.75" x14ac:dyDescent="0.25">
      <c r="A49" s="10">
        <f t="shared" si="1"/>
        <v>36</v>
      </c>
      <c r="B49" s="14" t="s">
        <v>11</v>
      </c>
      <c r="C49" s="15" t="s">
        <v>66</v>
      </c>
      <c r="D49" s="15" t="s">
        <v>28</v>
      </c>
      <c r="E49" s="15"/>
      <c r="F49" s="15"/>
      <c r="G49" s="16">
        <f>G50</f>
        <v>187.2</v>
      </c>
      <c r="H49" s="16">
        <f t="shared" ref="H49:I49" si="21">H50</f>
        <v>194.70000000000002</v>
      </c>
      <c r="I49" s="16">
        <f t="shared" si="21"/>
        <v>0</v>
      </c>
    </row>
    <row r="50" spans="1:9" s="13" customFormat="1" ht="31.5" x14ac:dyDescent="0.25">
      <c r="A50" s="10">
        <f t="shared" si="1"/>
        <v>37</v>
      </c>
      <c r="B50" s="14" t="s">
        <v>12</v>
      </c>
      <c r="C50" s="15" t="s">
        <v>66</v>
      </c>
      <c r="D50" s="15" t="s">
        <v>29</v>
      </c>
      <c r="E50" s="15"/>
      <c r="F50" s="15"/>
      <c r="G50" s="16">
        <f>G51</f>
        <v>187.2</v>
      </c>
      <c r="H50" s="16">
        <f t="shared" ref="H50:I51" si="22">H51</f>
        <v>194.70000000000002</v>
      </c>
      <c r="I50" s="16">
        <f t="shared" si="22"/>
        <v>0</v>
      </c>
    </row>
    <row r="51" spans="1:9" s="13" customFormat="1" ht="47.25" x14ac:dyDescent="0.25">
      <c r="A51" s="10">
        <f t="shared" si="1"/>
        <v>38</v>
      </c>
      <c r="B51" s="14" t="s">
        <v>95</v>
      </c>
      <c r="C51" s="15" t="s">
        <v>66</v>
      </c>
      <c r="D51" s="15" t="s">
        <v>29</v>
      </c>
      <c r="E51" s="15" t="s">
        <v>46</v>
      </c>
      <c r="F51" s="15"/>
      <c r="G51" s="16">
        <f>G52</f>
        <v>187.2</v>
      </c>
      <c r="H51" s="16">
        <f t="shared" si="22"/>
        <v>194.70000000000002</v>
      </c>
      <c r="I51" s="16">
        <f t="shared" si="22"/>
        <v>0</v>
      </c>
    </row>
    <row r="52" spans="1:9" ht="47.25" x14ac:dyDescent="0.25">
      <c r="A52" s="10">
        <f t="shared" si="1"/>
        <v>39</v>
      </c>
      <c r="B52" s="17" t="s">
        <v>87</v>
      </c>
      <c r="C52" s="18" t="s">
        <v>66</v>
      </c>
      <c r="D52" s="18" t="s">
        <v>29</v>
      </c>
      <c r="E52" s="18" t="s">
        <v>45</v>
      </c>
      <c r="F52" s="18"/>
      <c r="G52" s="19">
        <f>G53</f>
        <v>187.2</v>
      </c>
      <c r="H52" s="19">
        <f t="shared" ref="H52:I52" si="23">H53</f>
        <v>194.70000000000002</v>
      </c>
      <c r="I52" s="19">
        <f t="shared" si="23"/>
        <v>0</v>
      </c>
    </row>
    <row r="53" spans="1:9" ht="94.5" x14ac:dyDescent="0.25">
      <c r="A53" s="10">
        <f t="shared" si="1"/>
        <v>40</v>
      </c>
      <c r="B53" s="17" t="s">
        <v>100</v>
      </c>
      <c r="C53" s="18" t="s">
        <v>66</v>
      </c>
      <c r="D53" s="18" t="s">
        <v>29</v>
      </c>
      <c r="E53" s="18" t="s">
        <v>51</v>
      </c>
      <c r="F53" s="18"/>
      <c r="G53" s="19">
        <f>G54+G56</f>
        <v>187.2</v>
      </c>
      <c r="H53" s="19">
        <f t="shared" ref="H53:I53" si="24">H54+H56</f>
        <v>194.70000000000002</v>
      </c>
      <c r="I53" s="19">
        <f t="shared" si="24"/>
        <v>0</v>
      </c>
    </row>
    <row r="54" spans="1:9" ht="94.5" x14ac:dyDescent="0.25">
      <c r="A54" s="10">
        <f t="shared" si="1"/>
        <v>41</v>
      </c>
      <c r="B54" s="17" t="s">
        <v>105</v>
      </c>
      <c r="C54" s="18" t="s">
        <v>66</v>
      </c>
      <c r="D54" s="18" t="s">
        <v>29</v>
      </c>
      <c r="E54" s="18" t="s">
        <v>51</v>
      </c>
      <c r="F54" s="18">
        <v>100</v>
      </c>
      <c r="G54" s="20">
        <f>G55</f>
        <v>168.6</v>
      </c>
      <c r="H54" s="29">
        <f>H55</f>
        <v>168.8</v>
      </c>
      <c r="I54" s="33">
        <v>0</v>
      </c>
    </row>
    <row r="55" spans="1:9" ht="31.5" x14ac:dyDescent="0.25">
      <c r="A55" s="10">
        <f t="shared" si="1"/>
        <v>42</v>
      </c>
      <c r="B55" s="17" t="s">
        <v>42</v>
      </c>
      <c r="C55" s="18" t="s">
        <v>66</v>
      </c>
      <c r="D55" s="18" t="s">
        <v>29</v>
      </c>
      <c r="E55" s="18" t="s">
        <v>51</v>
      </c>
      <c r="F55" s="18">
        <v>120</v>
      </c>
      <c r="G55" s="20">
        <v>168.6</v>
      </c>
      <c r="H55" s="20">
        <v>168.8</v>
      </c>
      <c r="I55" s="33">
        <v>0</v>
      </c>
    </row>
    <row r="56" spans="1:9" ht="31.5" x14ac:dyDescent="0.25">
      <c r="A56" s="10">
        <f t="shared" si="1"/>
        <v>43</v>
      </c>
      <c r="B56" s="17" t="s">
        <v>57</v>
      </c>
      <c r="C56" s="18" t="s">
        <v>66</v>
      </c>
      <c r="D56" s="18" t="s">
        <v>29</v>
      </c>
      <c r="E56" s="18" t="s">
        <v>51</v>
      </c>
      <c r="F56" s="18" t="s">
        <v>38</v>
      </c>
      <c r="G56" s="20">
        <f>G57</f>
        <v>18.600000000000001</v>
      </c>
      <c r="H56" s="29">
        <f>H57</f>
        <v>25.9</v>
      </c>
      <c r="I56" s="33">
        <v>0</v>
      </c>
    </row>
    <row r="57" spans="1:9" ht="47.25" x14ac:dyDescent="0.25">
      <c r="A57" s="10">
        <f t="shared" si="1"/>
        <v>44</v>
      </c>
      <c r="B57" s="17" t="s">
        <v>8</v>
      </c>
      <c r="C57" s="18" t="s">
        <v>66</v>
      </c>
      <c r="D57" s="18" t="s">
        <v>29</v>
      </c>
      <c r="E57" s="18" t="s">
        <v>51</v>
      </c>
      <c r="F57" s="18" t="s">
        <v>39</v>
      </c>
      <c r="G57" s="20">
        <v>18.600000000000001</v>
      </c>
      <c r="H57" s="29">
        <v>25.9</v>
      </c>
      <c r="I57" s="33">
        <v>0</v>
      </c>
    </row>
    <row r="58" spans="1:9" s="13" customFormat="1" ht="31.5" x14ac:dyDescent="0.25">
      <c r="A58" s="10">
        <f t="shared" si="1"/>
        <v>45</v>
      </c>
      <c r="B58" s="34" t="s">
        <v>53</v>
      </c>
      <c r="C58" s="35" t="s">
        <v>66</v>
      </c>
      <c r="D58" s="35" t="s">
        <v>48</v>
      </c>
      <c r="E58" s="35"/>
      <c r="F58" s="35"/>
      <c r="G58" s="36">
        <f>G59+G66</f>
        <v>233</v>
      </c>
      <c r="H58" s="36">
        <f>H59+H66</f>
        <v>63</v>
      </c>
      <c r="I58" s="36">
        <f>I59+I66</f>
        <v>63</v>
      </c>
    </row>
    <row r="59" spans="1:9" s="13" customFormat="1" ht="63" x14ac:dyDescent="0.25">
      <c r="A59" s="10">
        <f t="shared" si="1"/>
        <v>46</v>
      </c>
      <c r="B59" s="14" t="s">
        <v>112</v>
      </c>
      <c r="C59" s="15" t="s">
        <v>66</v>
      </c>
      <c r="D59" s="15" t="s">
        <v>54</v>
      </c>
      <c r="E59" s="15"/>
      <c r="F59" s="15"/>
      <c r="G59" s="16">
        <f>G61</f>
        <v>233</v>
      </c>
      <c r="H59" s="16">
        <f t="shared" ref="H59:I59" si="25">H61</f>
        <v>63</v>
      </c>
      <c r="I59" s="16">
        <f t="shared" si="25"/>
        <v>63</v>
      </c>
    </row>
    <row r="60" spans="1:9" s="13" customFormat="1" ht="63" x14ac:dyDescent="0.25">
      <c r="A60" s="10">
        <f t="shared" si="1"/>
        <v>47</v>
      </c>
      <c r="B60" s="14" t="s">
        <v>123</v>
      </c>
      <c r="C60" s="15" t="s">
        <v>66</v>
      </c>
      <c r="D60" s="15" t="s">
        <v>54</v>
      </c>
      <c r="E60" s="15" t="s">
        <v>120</v>
      </c>
      <c r="F60" s="15"/>
      <c r="G60" s="16">
        <f>G61+G66</f>
        <v>233</v>
      </c>
      <c r="H60" s="16">
        <f t="shared" ref="H60:I60" si="26">H61+H66</f>
        <v>63</v>
      </c>
      <c r="I60" s="16">
        <f t="shared" si="26"/>
        <v>63</v>
      </c>
    </row>
    <row r="61" spans="1:9" ht="110.25" x14ac:dyDescent="0.25">
      <c r="A61" s="10">
        <f t="shared" si="1"/>
        <v>48</v>
      </c>
      <c r="B61" s="17" t="s">
        <v>122</v>
      </c>
      <c r="C61" s="18" t="s">
        <v>66</v>
      </c>
      <c r="D61" s="18" t="s">
        <v>54</v>
      </c>
      <c r="E61" s="18" t="s">
        <v>84</v>
      </c>
      <c r="F61" s="15"/>
      <c r="G61" s="19">
        <f>G62+G64</f>
        <v>233</v>
      </c>
      <c r="H61" s="19">
        <f t="shared" ref="H61:I61" si="27">H62+H64</f>
        <v>63</v>
      </c>
      <c r="I61" s="19">
        <f t="shared" si="27"/>
        <v>63</v>
      </c>
    </row>
    <row r="62" spans="1:9" ht="94.5" x14ac:dyDescent="0.25">
      <c r="A62" s="10">
        <f t="shared" si="1"/>
        <v>49</v>
      </c>
      <c r="B62" s="17" t="s">
        <v>5</v>
      </c>
      <c r="C62" s="18" t="s">
        <v>66</v>
      </c>
      <c r="D62" s="18" t="s">
        <v>54</v>
      </c>
      <c r="E62" s="18" t="s">
        <v>84</v>
      </c>
      <c r="F62" s="18" t="s">
        <v>40</v>
      </c>
      <c r="G62" s="19">
        <f>G63</f>
        <v>142</v>
      </c>
      <c r="H62" s="19">
        <f t="shared" ref="H62:I62" si="28">H63</f>
        <v>42</v>
      </c>
      <c r="I62" s="19">
        <f t="shared" si="28"/>
        <v>42</v>
      </c>
    </row>
    <row r="63" spans="1:9" ht="31.5" x14ac:dyDescent="0.25">
      <c r="A63" s="10">
        <f t="shared" si="1"/>
        <v>50</v>
      </c>
      <c r="B63" s="17" t="s">
        <v>106</v>
      </c>
      <c r="C63" s="18" t="s">
        <v>66</v>
      </c>
      <c r="D63" s="18" t="s">
        <v>54</v>
      </c>
      <c r="E63" s="18" t="s">
        <v>84</v>
      </c>
      <c r="F63" s="18" t="s">
        <v>41</v>
      </c>
      <c r="G63" s="19">
        <f>42+100</f>
        <v>142</v>
      </c>
      <c r="H63" s="19">
        <v>42</v>
      </c>
      <c r="I63" s="19">
        <v>42</v>
      </c>
    </row>
    <row r="64" spans="1:9" ht="31.5" x14ac:dyDescent="0.25">
      <c r="A64" s="10">
        <f t="shared" si="1"/>
        <v>51</v>
      </c>
      <c r="B64" s="17" t="s">
        <v>57</v>
      </c>
      <c r="C64" s="18" t="s">
        <v>66</v>
      </c>
      <c r="D64" s="18" t="s">
        <v>54</v>
      </c>
      <c r="E64" s="18" t="s">
        <v>84</v>
      </c>
      <c r="F64" s="18" t="s">
        <v>38</v>
      </c>
      <c r="G64" s="19">
        <f>G65</f>
        <v>91</v>
      </c>
      <c r="H64" s="19">
        <f t="shared" ref="H64:I64" si="29">H65</f>
        <v>21</v>
      </c>
      <c r="I64" s="19">
        <f t="shared" si="29"/>
        <v>21</v>
      </c>
    </row>
    <row r="65" spans="1:9" ht="46.5" customHeight="1" x14ac:dyDescent="0.25">
      <c r="A65" s="10">
        <f t="shared" si="1"/>
        <v>52</v>
      </c>
      <c r="B65" s="17" t="s">
        <v>8</v>
      </c>
      <c r="C65" s="18" t="s">
        <v>66</v>
      </c>
      <c r="D65" s="18" t="s">
        <v>54</v>
      </c>
      <c r="E65" s="18" t="s">
        <v>84</v>
      </c>
      <c r="F65" s="18" t="s">
        <v>39</v>
      </c>
      <c r="G65" s="19">
        <f>21+70</f>
        <v>91</v>
      </c>
      <c r="H65" s="19">
        <v>21</v>
      </c>
      <c r="I65" s="19">
        <v>21</v>
      </c>
    </row>
    <row r="66" spans="1:9" s="9" customFormat="1" ht="47.25" hidden="1" x14ac:dyDescent="0.25">
      <c r="A66" s="10">
        <f t="shared" si="1"/>
        <v>53</v>
      </c>
      <c r="B66" s="37" t="s">
        <v>124</v>
      </c>
      <c r="C66" s="25" t="s">
        <v>66</v>
      </c>
      <c r="D66" s="25" t="s">
        <v>110</v>
      </c>
      <c r="E66" s="25"/>
      <c r="F66" s="25"/>
      <c r="G66" s="38">
        <f>G67</f>
        <v>0</v>
      </c>
      <c r="H66" s="38">
        <f t="shared" ref="H66:I67" si="30">H67</f>
        <v>0</v>
      </c>
      <c r="I66" s="38">
        <f t="shared" si="30"/>
        <v>0</v>
      </c>
    </row>
    <row r="67" spans="1:9" s="9" customFormat="1" ht="63" hidden="1" x14ac:dyDescent="0.25">
      <c r="A67" s="10">
        <f t="shared" si="1"/>
        <v>54</v>
      </c>
      <c r="B67" s="37" t="s">
        <v>138</v>
      </c>
      <c r="C67" s="25" t="s">
        <v>66</v>
      </c>
      <c r="D67" s="25" t="s">
        <v>110</v>
      </c>
      <c r="E67" s="25" t="s">
        <v>117</v>
      </c>
      <c r="F67" s="25"/>
      <c r="G67" s="38">
        <f>G68</f>
        <v>0</v>
      </c>
      <c r="H67" s="38">
        <f t="shared" si="30"/>
        <v>0</v>
      </c>
      <c r="I67" s="38">
        <f t="shared" si="30"/>
        <v>0</v>
      </c>
    </row>
    <row r="68" spans="1:9" s="12" customFormat="1" ht="53.25" hidden="1" customHeight="1" x14ac:dyDescent="0.25">
      <c r="A68" s="10">
        <f t="shared" si="1"/>
        <v>55</v>
      </c>
      <c r="B68" s="37" t="s">
        <v>118</v>
      </c>
      <c r="C68" s="25" t="s">
        <v>66</v>
      </c>
      <c r="D68" s="25" t="s">
        <v>110</v>
      </c>
      <c r="E68" s="25" t="s">
        <v>111</v>
      </c>
      <c r="F68" s="25"/>
      <c r="G68" s="38">
        <f>G69</f>
        <v>0</v>
      </c>
      <c r="H68" s="38">
        <f t="shared" ref="H68:I68" si="31">H69</f>
        <v>0</v>
      </c>
      <c r="I68" s="38">
        <f t="shared" si="31"/>
        <v>0</v>
      </c>
    </row>
    <row r="69" spans="1:9" s="9" customFormat="1" ht="31.5" hidden="1" x14ac:dyDescent="0.25">
      <c r="A69" s="10">
        <f t="shared" si="1"/>
        <v>56</v>
      </c>
      <c r="B69" s="24" t="s">
        <v>57</v>
      </c>
      <c r="C69" s="26" t="s">
        <v>66</v>
      </c>
      <c r="D69" s="26" t="s">
        <v>110</v>
      </c>
      <c r="E69" s="26" t="s">
        <v>111</v>
      </c>
      <c r="F69" s="26" t="s">
        <v>38</v>
      </c>
      <c r="G69" s="20">
        <f>G70</f>
        <v>0</v>
      </c>
      <c r="H69" s="20">
        <f t="shared" ref="H69:I69" si="32">H70</f>
        <v>0</v>
      </c>
      <c r="I69" s="20">
        <f t="shared" si="32"/>
        <v>0</v>
      </c>
    </row>
    <row r="70" spans="1:9" s="9" customFormat="1" ht="47.25" hidden="1" x14ac:dyDescent="0.25">
      <c r="A70" s="10">
        <f t="shared" si="1"/>
        <v>57</v>
      </c>
      <c r="B70" s="24" t="s">
        <v>8</v>
      </c>
      <c r="C70" s="26" t="s">
        <v>66</v>
      </c>
      <c r="D70" s="26" t="s">
        <v>110</v>
      </c>
      <c r="E70" s="26" t="s">
        <v>111</v>
      </c>
      <c r="F70" s="26" t="s">
        <v>39</v>
      </c>
      <c r="G70" s="20"/>
      <c r="H70" s="20"/>
      <c r="I70" s="20"/>
    </row>
    <row r="71" spans="1:9" ht="15.75" x14ac:dyDescent="0.25">
      <c r="A71" s="10">
        <f t="shared" si="1"/>
        <v>58</v>
      </c>
      <c r="B71" s="14" t="s">
        <v>34</v>
      </c>
      <c r="C71" s="18" t="s">
        <v>66</v>
      </c>
      <c r="D71" s="15" t="s">
        <v>35</v>
      </c>
      <c r="E71" s="15"/>
      <c r="F71" s="15"/>
      <c r="G71" s="16">
        <f>G73</f>
        <v>2244.1000000000004</v>
      </c>
      <c r="H71" s="16">
        <f t="shared" ref="H71:I71" si="33">H73</f>
        <v>2207.3000000000002</v>
      </c>
      <c r="I71" s="16">
        <f t="shared" si="33"/>
        <v>2216.3000000000002</v>
      </c>
    </row>
    <row r="72" spans="1:9" ht="15.75" x14ac:dyDescent="0.25">
      <c r="A72" s="10">
        <f t="shared" si="1"/>
        <v>59</v>
      </c>
      <c r="B72" s="14" t="s">
        <v>36</v>
      </c>
      <c r="C72" s="18" t="s">
        <v>66</v>
      </c>
      <c r="D72" s="15" t="s">
        <v>37</v>
      </c>
      <c r="E72" s="15"/>
      <c r="F72" s="15"/>
      <c r="G72" s="16">
        <f>G73</f>
        <v>2244.1000000000004</v>
      </c>
      <c r="H72" s="16">
        <f t="shared" ref="H72:I72" si="34">H73</f>
        <v>2207.3000000000002</v>
      </c>
      <c r="I72" s="16">
        <f t="shared" si="34"/>
        <v>2216.3000000000002</v>
      </c>
    </row>
    <row r="73" spans="1:9" s="13" customFormat="1" ht="63" x14ac:dyDescent="0.25">
      <c r="A73" s="10">
        <f t="shared" si="1"/>
        <v>60</v>
      </c>
      <c r="B73" s="14" t="s">
        <v>134</v>
      </c>
      <c r="C73" s="15" t="s">
        <v>66</v>
      </c>
      <c r="D73" s="15" t="s">
        <v>37</v>
      </c>
      <c r="E73" s="15" t="s">
        <v>67</v>
      </c>
      <c r="F73" s="15"/>
      <c r="G73" s="16">
        <f t="shared" ref="G73:I75" si="35">G74</f>
        <v>2244.1000000000004</v>
      </c>
      <c r="H73" s="16">
        <f t="shared" si="35"/>
        <v>2207.3000000000002</v>
      </c>
      <c r="I73" s="16">
        <f t="shared" si="35"/>
        <v>2216.3000000000002</v>
      </c>
    </row>
    <row r="74" spans="1:9" s="13" customFormat="1" ht="47.25" x14ac:dyDescent="0.25">
      <c r="A74" s="10">
        <f t="shared" si="1"/>
        <v>61</v>
      </c>
      <c r="B74" s="14" t="s">
        <v>125</v>
      </c>
      <c r="C74" s="15" t="s">
        <v>66</v>
      </c>
      <c r="D74" s="15" t="s">
        <v>37</v>
      </c>
      <c r="E74" s="15" t="s">
        <v>68</v>
      </c>
      <c r="F74" s="15"/>
      <c r="G74" s="16">
        <f>G75+G78</f>
        <v>2244.1000000000004</v>
      </c>
      <c r="H74" s="16">
        <f t="shared" ref="H74:I74" si="36">H75+H78</f>
        <v>2207.3000000000002</v>
      </c>
      <c r="I74" s="16">
        <f t="shared" si="36"/>
        <v>2216.3000000000002</v>
      </c>
    </row>
    <row r="75" spans="1:9" ht="126" x14ac:dyDescent="0.25">
      <c r="A75" s="10">
        <f t="shared" si="1"/>
        <v>62</v>
      </c>
      <c r="B75" s="17" t="s">
        <v>143</v>
      </c>
      <c r="C75" s="18" t="s">
        <v>66</v>
      </c>
      <c r="D75" s="18" t="s">
        <v>37</v>
      </c>
      <c r="E75" s="18" t="s">
        <v>86</v>
      </c>
      <c r="F75" s="15"/>
      <c r="G75" s="19">
        <f t="shared" si="35"/>
        <v>913.7</v>
      </c>
      <c r="H75" s="19">
        <f t="shared" si="35"/>
        <v>876.9</v>
      </c>
      <c r="I75" s="19">
        <f t="shared" si="35"/>
        <v>885.9</v>
      </c>
    </row>
    <row r="76" spans="1:9" ht="31.5" x14ac:dyDescent="0.25">
      <c r="A76" s="10">
        <f t="shared" si="1"/>
        <v>63</v>
      </c>
      <c r="B76" s="17" t="s">
        <v>57</v>
      </c>
      <c r="C76" s="18" t="s">
        <v>66</v>
      </c>
      <c r="D76" s="18" t="s">
        <v>37</v>
      </c>
      <c r="E76" s="18" t="s">
        <v>86</v>
      </c>
      <c r="F76" s="18" t="s">
        <v>38</v>
      </c>
      <c r="G76" s="19">
        <f t="shared" ref="G76" si="37">G77</f>
        <v>913.7</v>
      </c>
      <c r="H76" s="19">
        <f>H77</f>
        <v>876.9</v>
      </c>
      <c r="I76" s="19">
        <f>I77</f>
        <v>885.9</v>
      </c>
    </row>
    <row r="77" spans="1:9" ht="47.25" x14ac:dyDescent="0.25">
      <c r="A77" s="10">
        <f t="shared" si="1"/>
        <v>64</v>
      </c>
      <c r="B77" s="17" t="s">
        <v>8</v>
      </c>
      <c r="C77" s="18" t="s">
        <v>66</v>
      </c>
      <c r="D77" s="18" t="s">
        <v>37</v>
      </c>
      <c r="E77" s="18" t="s">
        <v>86</v>
      </c>
      <c r="F77" s="18" t="s">
        <v>39</v>
      </c>
      <c r="G77" s="19">
        <v>913.7</v>
      </c>
      <c r="H77" s="19">
        <v>876.9</v>
      </c>
      <c r="I77" s="19">
        <v>885.9</v>
      </c>
    </row>
    <row r="78" spans="1:9" ht="141.75" x14ac:dyDescent="0.25">
      <c r="A78" s="10">
        <f t="shared" si="1"/>
        <v>65</v>
      </c>
      <c r="B78" s="17" t="s">
        <v>131</v>
      </c>
      <c r="C78" s="18" t="s">
        <v>66</v>
      </c>
      <c r="D78" s="18" t="s">
        <v>37</v>
      </c>
      <c r="E78" s="18" t="s">
        <v>132</v>
      </c>
      <c r="F78" s="18"/>
      <c r="G78" s="19">
        <f t="shared" ref="G78:I79" si="38">G79</f>
        <v>1330.4</v>
      </c>
      <c r="H78" s="19">
        <f t="shared" si="38"/>
        <v>1330.4</v>
      </c>
      <c r="I78" s="19">
        <f>I79</f>
        <v>1330.4</v>
      </c>
    </row>
    <row r="79" spans="1:9" ht="31.5" x14ac:dyDescent="0.25">
      <c r="A79" s="10">
        <f t="shared" si="1"/>
        <v>66</v>
      </c>
      <c r="B79" s="17" t="s">
        <v>57</v>
      </c>
      <c r="C79" s="18" t="s">
        <v>66</v>
      </c>
      <c r="D79" s="18" t="s">
        <v>37</v>
      </c>
      <c r="E79" s="18" t="s">
        <v>132</v>
      </c>
      <c r="F79" s="18" t="s">
        <v>38</v>
      </c>
      <c r="G79" s="19">
        <f t="shared" si="38"/>
        <v>1330.4</v>
      </c>
      <c r="H79" s="19">
        <f t="shared" si="38"/>
        <v>1330.4</v>
      </c>
      <c r="I79" s="19">
        <f t="shared" si="38"/>
        <v>1330.4</v>
      </c>
    </row>
    <row r="80" spans="1:9" ht="47.25" x14ac:dyDescent="0.25">
      <c r="A80" s="10">
        <f t="shared" ref="A80:A142" si="39">A79+1</f>
        <v>67</v>
      </c>
      <c r="B80" s="17" t="s">
        <v>8</v>
      </c>
      <c r="C80" s="18" t="s">
        <v>66</v>
      </c>
      <c r="D80" s="18" t="s">
        <v>37</v>
      </c>
      <c r="E80" s="18" t="s">
        <v>132</v>
      </c>
      <c r="F80" s="18" t="s">
        <v>39</v>
      </c>
      <c r="G80" s="19">
        <v>1330.4</v>
      </c>
      <c r="H80" s="19">
        <v>1330.4</v>
      </c>
      <c r="I80" s="19">
        <v>1330.4</v>
      </c>
    </row>
    <row r="81" spans="1:9" ht="15.75" x14ac:dyDescent="0.25">
      <c r="A81" s="10">
        <f t="shared" si="39"/>
        <v>68</v>
      </c>
      <c r="B81" s="39" t="s">
        <v>13</v>
      </c>
      <c r="C81" s="40" t="s">
        <v>66</v>
      </c>
      <c r="D81" s="41" t="s">
        <v>30</v>
      </c>
      <c r="E81" s="41"/>
      <c r="F81" s="41"/>
      <c r="G81" s="42">
        <f>G99+G82</f>
        <v>2297.4079999999999</v>
      </c>
      <c r="H81" s="42">
        <f>H99+H82</f>
        <v>2297.5</v>
      </c>
      <c r="I81" s="42">
        <f>I99+I82</f>
        <v>2297.5</v>
      </c>
    </row>
    <row r="82" spans="1:9" ht="15.75" x14ac:dyDescent="0.25">
      <c r="A82" s="10">
        <f t="shared" si="39"/>
        <v>69</v>
      </c>
      <c r="B82" s="43" t="s">
        <v>75</v>
      </c>
      <c r="C82" s="44">
        <v>817</v>
      </c>
      <c r="D82" s="45" t="s">
        <v>77</v>
      </c>
      <c r="E82" s="46" t="s">
        <v>0</v>
      </c>
      <c r="F82" s="46"/>
      <c r="G82" s="47">
        <f>G83+G88</f>
        <v>528.4</v>
      </c>
      <c r="H82" s="47">
        <f t="shared" ref="H82:I82" si="40">H83+H88</f>
        <v>528.4</v>
      </c>
      <c r="I82" s="47">
        <f t="shared" si="40"/>
        <v>528.4</v>
      </c>
    </row>
    <row r="83" spans="1:9" ht="47.25" x14ac:dyDescent="0.25">
      <c r="A83" s="10">
        <f t="shared" si="39"/>
        <v>70</v>
      </c>
      <c r="B83" s="48" t="s">
        <v>93</v>
      </c>
      <c r="C83" s="49">
        <v>817</v>
      </c>
      <c r="D83" s="50" t="s">
        <v>77</v>
      </c>
      <c r="E83" s="48">
        <v>7800000000</v>
      </c>
      <c r="F83" s="46"/>
      <c r="G83" s="51">
        <f>G84</f>
        <v>75.8</v>
      </c>
      <c r="H83" s="51">
        <f t="shared" ref="H83:I83" si="41">H84</f>
        <v>75.8</v>
      </c>
      <c r="I83" s="51">
        <f t="shared" si="41"/>
        <v>75.8</v>
      </c>
    </row>
    <row r="84" spans="1:9" ht="47.25" x14ac:dyDescent="0.25">
      <c r="A84" s="10">
        <f t="shared" si="39"/>
        <v>71</v>
      </c>
      <c r="B84" s="48" t="s">
        <v>87</v>
      </c>
      <c r="C84" s="49">
        <v>817</v>
      </c>
      <c r="D84" s="50" t="s">
        <v>77</v>
      </c>
      <c r="E84" s="48">
        <v>7810000000</v>
      </c>
      <c r="F84" s="46"/>
      <c r="G84" s="51">
        <f>G85+G95</f>
        <v>75.8</v>
      </c>
      <c r="H84" s="51">
        <f t="shared" ref="H84:I84" si="42">H85+H95</f>
        <v>75.8</v>
      </c>
      <c r="I84" s="51">
        <f t="shared" si="42"/>
        <v>75.8</v>
      </c>
    </row>
    <row r="85" spans="1:9" ht="126" x14ac:dyDescent="0.25">
      <c r="A85" s="10">
        <f t="shared" si="39"/>
        <v>72</v>
      </c>
      <c r="B85" s="48" t="s">
        <v>91</v>
      </c>
      <c r="C85" s="49">
        <v>817</v>
      </c>
      <c r="D85" s="45" t="s">
        <v>77</v>
      </c>
      <c r="E85" s="48">
        <v>7810000570</v>
      </c>
      <c r="F85" s="48"/>
      <c r="G85" s="51">
        <f>G86</f>
        <v>75.599999999999994</v>
      </c>
      <c r="H85" s="51">
        <f t="shared" ref="H85:I85" si="43">H86</f>
        <v>75.599999999999994</v>
      </c>
      <c r="I85" s="51">
        <f t="shared" si="43"/>
        <v>75.599999999999994</v>
      </c>
    </row>
    <row r="86" spans="1:9" ht="31.5" x14ac:dyDescent="0.25">
      <c r="A86" s="10">
        <f t="shared" si="39"/>
        <v>73</v>
      </c>
      <c r="B86" s="48" t="s">
        <v>76</v>
      </c>
      <c r="C86" s="49">
        <v>817</v>
      </c>
      <c r="D86" s="50" t="s">
        <v>77</v>
      </c>
      <c r="E86" s="48">
        <v>7810000570</v>
      </c>
      <c r="F86" s="48">
        <v>200</v>
      </c>
      <c r="G86" s="51">
        <f>G87</f>
        <v>75.599999999999994</v>
      </c>
      <c r="H86" s="51">
        <f t="shared" ref="H86:I86" si="44">H87</f>
        <v>75.599999999999994</v>
      </c>
      <c r="I86" s="51">
        <f t="shared" si="44"/>
        <v>75.599999999999994</v>
      </c>
    </row>
    <row r="87" spans="1:9" ht="47.25" x14ac:dyDescent="0.25">
      <c r="A87" s="10">
        <f t="shared" si="39"/>
        <v>74</v>
      </c>
      <c r="B87" s="48" t="s">
        <v>8</v>
      </c>
      <c r="C87" s="49">
        <v>817</v>
      </c>
      <c r="D87" s="50" t="s">
        <v>77</v>
      </c>
      <c r="E87" s="48">
        <v>7810000570</v>
      </c>
      <c r="F87" s="48">
        <v>240</v>
      </c>
      <c r="G87" s="51">
        <f>75.6</f>
        <v>75.599999999999994</v>
      </c>
      <c r="H87" s="51">
        <f t="shared" ref="H87:I87" si="45">75.6</f>
        <v>75.599999999999994</v>
      </c>
      <c r="I87" s="51">
        <f t="shared" si="45"/>
        <v>75.599999999999994</v>
      </c>
    </row>
    <row r="88" spans="1:9" s="13" customFormat="1" ht="63" x14ac:dyDescent="0.25">
      <c r="A88" s="10">
        <f t="shared" si="39"/>
        <v>75</v>
      </c>
      <c r="B88" s="46" t="s">
        <v>135</v>
      </c>
      <c r="C88" s="44">
        <v>817</v>
      </c>
      <c r="D88" s="45" t="s">
        <v>77</v>
      </c>
      <c r="E88" s="52" t="s">
        <v>88</v>
      </c>
      <c r="F88" s="46"/>
      <c r="G88" s="47">
        <f>G89+G92</f>
        <v>452.6</v>
      </c>
      <c r="H88" s="47">
        <f t="shared" ref="H88:I88" si="46">H89</f>
        <v>452.6</v>
      </c>
      <c r="I88" s="47">
        <f t="shared" si="46"/>
        <v>452.6</v>
      </c>
    </row>
    <row r="89" spans="1:9" s="13" customFormat="1" ht="110.25" x14ac:dyDescent="0.25">
      <c r="A89" s="10">
        <f t="shared" si="39"/>
        <v>76</v>
      </c>
      <c r="B89" s="46" t="s">
        <v>136</v>
      </c>
      <c r="C89" s="44">
        <v>817</v>
      </c>
      <c r="D89" s="45" t="s">
        <v>77</v>
      </c>
      <c r="E89" s="52" t="s">
        <v>89</v>
      </c>
      <c r="F89" s="46"/>
      <c r="G89" s="47">
        <f>G90</f>
        <v>452.6</v>
      </c>
      <c r="H89" s="47">
        <f t="shared" ref="H89:I89" si="47">H90</f>
        <v>452.6</v>
      </c>
      <c r="I89" s="47">
        <f t="shared" si="47"/>
        <v>452.6</v>
      </c>
    </row>
    <row r="90" spans="1:9" ht="31.5" x14ac:dyDescent="0.25">
      <c r="A90" s="10">
        <f t="shared" si="39"/>
        <v>77</v>
      </c>
      <c r="B90" s="48" t="s">
        <v>76</v>
      </c>
      <c r="C90" s="49">
        <v>817</v>
      </c>
      <c r="D90" s="50" t="s">
        <v>77</v>
      </c>
      <c r="E90" s="53" t="s">
        <v>89</v>
      </c>
      <c r="F90" s="48">
        <v>200</v>
      </c>
      <c r="G90" s="51">
        <f>G91</f>
        <v>452.6</v>
      </c>
      <c r="H90" s="51">
        <f t="shared" ref="H90:I90" si="48">H91</f>
        <v>452.6</v>
      </c>
      <c r="I90" s="51">
        <f t="shared" si="48"/>
        <v>452.6</v>
      </c>
    </row>
    <row r="91" spans="1:9" ht="47.25" x14ac:dyDescent="0.25">
      <c r="A91" s="10">
        <f>A90+1</f>
        <v>78</v>
      </c>
      <c r="B91" s="48" t="s">
        <v>8</v>
      </c>
      <c r="C91" s="49">
        <v>817</v>
      </c>
      <c r="D91" s="50" t="s">
        <v>77</v>
      </c>
      <c r="E91" s="53" t="s">
        <v>89</v>
      </c>
      <c r="F91" s="48">
        <v>240</v>
      </c>
      <c r="G91" s="51">
        <v>452.6</v>
      </c>
      <c r="H91" s="51">
        <v>452.6</v>
      </c>
      <c r="I91" s="51">
        <v>452.6</v>
      </c>
    </row>
    <row r="92" spans="1:9" ht="78.75" x14ac:dyDescent="0.25">
      <c r="A92" s="10">
        <f t="shared" si="39"/>
        <v>79</v>
      </c>
      <c r="B92" s="46" t="s">
        <v>140</v>
      </c>
      <c r="C92" s="44">
        <v>817</v>
      </c>
      <c r="D92" s="45" t="s">
        <v>77</v>
      </c>
      <c r="E92" s="45" t="s">
        <v>142</v>
      </c>
      <c r="F92" s="46"/>
      <c r="G92" s="46">
        <f>G93</f>
        <v>0</v>
      </c>
      <c r="H92" s="46">
        <v>0</v>
      </c>
      <c r="I92" s="46">
        <v>0</v>
      </c>
    </row>
    <row r="93" spans="1:9" ht="31.5" x14ac:dyDescent="0.25">
      <c r="A93" s="10">
        <f t="shared" si="39"/>
        <v>80</v>
      </c>
      <c r="B93" s="48" t="s">
        <v>76</v>
      </c>
      <c r="C93" s="49">
        <v>817</v>
      </c>
      <c r="D93" s="50" t="s">
        <v>77</v>
      </c>
      <c r="E93" s="50" t="s">
        <v>142</v>
      </c>
      <c r="F93" s="46">
        <v>200</v>
      </c>
      <c r="G93" s="48">
        <f>G94</f>
        <v>0</v>
      </c>
      <c r="H93" s="48">
        <v>0</v>
      </c>
      <c r="I93" s="48">
        <v>0</v>
      </c>
    </row>
    <row r="94" spans="1:9" ht="47.25" x14ac:dyDescent="0.25">
      <c r="A94" s="10">
        <f t="shared" si="39"/>
        <v>81</v>
      </c>
      <c r="B94" s="48" t="s">
        <v>8</v>
      </c>
      <c r="C94" s="49">
        <v>817</v>
      </c>
      <c r="D94" s="50" t="s">
        <v>77</v>
      </c>
      <c r="E94" s="50" t="s">
        <v>142</v>
      </c>
      <c r="F94" s="46">
        <v>240</v>
      </c>
      <c r="G94" s="48"/>
      <c r="H94" s="48">
        <v>0</v>
      </c>
      <c r="I94" s="48">
        <v>0</v>
      </c>
    </row>
    <row r="95" spans="1:9" ht="47.25" x14ac:dyDescent="0.25">
      <c r="A95" s="10">
        <f t="shared" si="39"/>
        <v>82</v>
      </c>
      <c r="B95" s="48" t="s">
        <v>93</v>
      </c>
      <c r="C95" s="49">
        <v>817</v>
      </c>
      <c r="D95" s="50" t="s">
        <v>77</v>
      </c>
      <c r="E95" s="48">
        <v>7810000000</v>
      </c>
      <c r="F95" s="46"/>
      <c r="G95" s="48">
        <f>G96</f>
        <v>0.2</v>
      </c>
      <c r="H95" s="48">
        <f t="shared" ref="H95:I95" si="49">H96</f>
        <v>0.2</v>
      </c>
      <c r="I95" s="48">
        <f t="shared" si="49"/>
        <v>0.2</v>
      </c>
    </row>
    <row r="96" spans="1:9" ht="173.25" x14ac:dyDescent="0.25">
      <c r="A96" s="10">
        <f t="shared" si="39"/>
        <v>83</v>
      </c>
      <c r="B96" s="54" t="s">
        <v>113</v>
      </c>
      <c r="C96" s="49">
        <v>817</v>
      </c>
      <c r="D96" s="50" t="s">
        <v>77</v>
      </c>
      <c r="E96" s="48">
        <v>7810071340</v>
      </c>
      <c r="F96" s="48"/>
      <c r="G96" s="48">
        <f>G97</f>
        <v>0.2</v>
      </c>
      <c r="H96" s="48">
        <f t="shared" ref="H96:I96" si="50">H97</f>
        <v>0.2</v>
      </c>
      <c r="I96" s="48">
        <f t="shared" si="50"/>
        <v>0.2</v>
      </c>
    </row>
    <row r="97" spans="1:9" ht="15.75" x14ac:dyDescent="0.25">
      <c r="A97" s="10">
        <f t="shared" si="39"/>
        <v>84</v>
      </c>
      <c r="B97" s="54" t="s">
        <v>85</v>
      </c>
      <c r="C97" s="49">
        <v>817</v>
      </c>
      <c r="D97" s="50" t="s">
        <v>77</v>
      </c>
      <c r="E97" s="48">
        <v>7810071340</v>
      </c>
      <c r="F97" s="48">
        <v>500</v>
      </c>
      <c r="G97" s="48">
        <f>G98</f>
        <v>0.2</v>
      </c>
      <c r="H97" s="48">
        <f t="shared" ref="H97:I97" si="51">H98</f>
        <v>0.2</v>
      </c>
      <c r="I97" s="48">
        <f t="shared" si="51"/>
        <v>0.2</v>
      </c>
    </row>
    <row r="98" spans="1:9" ht="15.75" x14ac:dyDescent="0.25">
      <c r="A98" s="10">
        <f t="shared" si="39"/>
        <v>85</v>
      </c>
      <c r="B98" s="48" t="s">
        <v>61</v>
      </c>
      <c r="C98" s="49">
        <v>817</v>
      </c>
      <c r="D98" s="50" t="s">
        <v>77</v>
      </c>
      <c r="E98" s="48">
        <v>7810071340</v>
      </c>
      <c r="F98" s="48">
        <v>540</v>
      </c>
      <c r="G98" s="48">
        <v>0.2</v>
      </c>
      <c r="H98" s="48">
        <v>0.2</v>
      </c>
      <c r="I98" s="48">
        <v>0.2</v>
      </c>
    </row>
    <row r="99" spans="1:9" s="13" customFormat="1" ht="15.75" x14ac:dyDescent="0.25">
      <c r="A99" s="10">
        <f t="shared" si="39"/>
        <v>86</v>
      </c>
      <c r="B99" s="14" t="s">
        <v>14</v>
      </c>
      <c r="C99" s="15" t="s">
        <v>66</v>
      </c>
      <c r="D99" s="15" t="s">
        <v>31</v>
      </c>
      <c r="E99" s="15"/>
      <c r="F99" s="15"/>
      <c r="G99" s="16">
        <f>G100</f>
        <v>1769.008</v>
      </c>
      <c r="H99" s="16">
        <f t="shared" ref="H99:I100" si="52">H100</f>
        <v>1769.1</v>
      </c>
      <c r="I99" s="16">
        <f t="shared" si="52"/>
        <v>1769.1</v>
      </c>
    </row>
    <row r="100" spans="1:9" s="13" customFormat="1" ht="47.25" x14ac:dyDescent="0.25">
      <c r="A100" s="10">
        <f t="shared" si="39"/>
        <v>87</v>
      </c>
      <c r="B100" s="14" t="s">
        <v>137</v>
      </c>
      <c r="C100" s="15" t="s">
        <v>66</v>
      </c>
      <c r="D100" s="15" t="s">
        <v>31</v>
      </c>
      <c r="E100" s="15" t="s">
        <v>67</v>
      </c>
      <c r="F100" s="15"/>
      <c r="G100" s="16">
        <f>G101</f>
        <v>1769.008</v>
      </c>
      <c r="H100" s="16">
        <f t="shared" si="52"/>
        <v>1769.1</v>
      </c>
      <c r="I100" s="16">
        <f t="shared" si="52"/>
        <v>1769.1</v>
      </c>
    </row>
    <row r="101" spans="1:9" s="13" customFormat="1" ht="31.5" x14ac:dyDescent="0.25">
      <c r="A101" s="10">
        <f t="shared" si="39"/>
        <v>88</v>
      </c>
      <c r="B101" s="14" t="s">
        <v>94</v>
      </c>
      <c r="C101" s="15" t="s">
        <v>66</v>
      </c>
      <c r="D101" s="15" t="s">
        <v>31</v>
      </c>
      <c r="E101" s="15" t="s">
        <v>69</v>
      </c>
      <c r="F101" s="15"/>
      <c r="G101" s="16">
        <f>G102+G105+G108+G113+G116</f>
        <v>1769.008</v>
      </c>
      <c r="H101" s="16">
        <f>H102+H105+H108+H113+H116</f>
        <v>1769.1</v>
      </c>
      <c r="I101" s="16">
        <f>I102+I105+I108+I113+I116</f>
        <v>1769.1</v>
      </c>
    </row>
    <row r="102" spans="1:9" ht="110.25" x14ac:dyDescent="0.25">
      <c r="A102" s="10">
        <f t="shared" si="39"/>
        <v>89</v>
      </c>
      <c r="B102" s="17" t="s">
        <v>126</v>
      </c>
      <c r="C102" s="18" t="s">
        <v>66</v>
      </c>
      <c r="D102" s="18" t="s">
        <v>31</v>
      </c>
      <c r="E102" s="18" t="s">
        <v>70</v>
      </c>
      <c r="F102" s="18"/>
      <c r="G102" s="19">
        <f>G103</f>
        <v>479.26799999999997</v>
      </c>
      <c r="H102" s="19">
        <f t="shared" ref="H102:I102" si="53">H103</f>
        <v>479.3</v>
      </c>
      <c r="I102" s="19">
        <f t="shared" si="53"/>
        <v>479.3</v>
      </c>
    </row>
    <row r="103" spans="1:9" ht="31.5" x14ac:dyDescent="0.25">
      <c r="A103" s="10">
        <f t="shared" si="39"/>
        <v>90</v>
      </c>
      <c r="B103" s="17" t="s">
        <v>57</v>
      </c>
      <c r="C103" s="18" t="s">
        <v>66</v>
      </c>
      <c r="D103" s="18" t="s">
        <v>31</v>
      </c>
      <c r="E103" s="18" t="s">
        <v>70</v>
      </c>
      <c r="F103" s="18" t="s">
        <v>38</v>
      </c>
      <c r="G103" s="19">
        <f>G104</f>
        <v>479.26799999999997</v>
      </c>
      <c r="H103" s="19">
        <f t="shared" ref="H103:I103" si="54">H104</f>
        <v>479.3</v>
      </c>
      <c r="I103" s="19">
        <f t="shared" si="54"/>
        <v>479.3</v>
      </c>
    </row>
    <row r="104" spans="1:9" ht="47.25" x14ac:dyDescent="0.25">
      <c r="A104" s="10">
        <f t="shared" si="39"/>
        <v>91</v>
      </c>
      <c r="B104" s="17" t="s">
        <v>8</v>
      </c>
      <c r="C104" s="18" t="s">
        <v>66</v>
      </c>
      <c r="D104" s="18" t="s">
        <v>31</v>
      </c>
      <c r="E104" s="18" t="s">
        <v>70</v>
      </c>
      <c r="F104" s="18" t="s">
        <v>39</v>
      </c>
      <c r="G104" s="19">
        <v>479.26799999999997</v>
      </c>
      <c r="H104" s="19">
        <v>479.3</v>
      </c>
      <c r="I104" s="19">
        <v>479.3</v>
      </c>
    </row>
    <row r="105" spans="1:9" ht="110.25" x14ac:dyDescent="0.25">
      <c r="A105" s="10">
        <f t="shared" si="39"/>
        <v>92</v>
      </c>
      <c r="B105" s="17" t="s">
        <v>119</v>
      </c>
      <c r="C105" s="18" t="s">
        <v>66</v>
      </c>
      <c r="D105" s="18" t="s">
        <v>31</v>
      </c>
      <c r="E105" s="18" t="s">
        <v>71</v>
      </c>
      <c r="F105" s="18"/>
      <c r="G105" s="19">
        <f>G106</f>
        <v>200</v>
      </c>
      <c r="H105" s="19">
        <f t="shared" ref="H105:I105" si="55">H106</f>
        <v>200</v>
      </c>
      <c r="I105" s="19">
        <f t="shared" si="55"/>
        <v>200</v>
      </c>
    </row>
    <row r="106" spans="1:9" ht="31.5" x14ac:dyDescent="0.25">
      <c r="A106" s="10">
        <f t="shared" si="39"/>
        <v>93</v>
      </c>
      <c r="B106" s="17" t="s">
        <v>57</v>
      </c>
      <c r="C106" s="18" t="s">
        <v>66</v>
      </c>
      <c r="D106" s="18" t="s">
        <v>31</v>
      </c>
      <c r="E106" s="18" t="s">
        <v>71</v>
      </c>
      <c r="F106" s="18" t="s">
        <v>38</v>
      </c>
      <c r="G106" s="19">
        <f>G107</f>
        <v>200</v>
      </c>
      <c r="H106" s="19">
        <f t="shared" ref="H106:I106" si="56">H107</f>
        <v>200</v>
      </c>
      <c r="I106" s="19">
        <f t="shared" si="56"/>
        <v>200</v>
      </c>
    </row>
    <row r="107" spans="1:9" ht="47.25" x14ac:dyDescent="0.25">
      <c r="A107" s="10">
        <f t="shared" si="39"/>
        <v>94</v>
      </c>
      <c r="B107" s="17" t="s">
        <v>8</v>
      </c>
      <c r="C107" s="18" t="s">
        <v>66</v>
      </c>
      <c r="D107" s="18" t="s">
        <v>31</v>
      </c>
      <c r="E107" s="18" t="s">
        <v>71</v>
      </c>
      <c r="F107" s="18" t="s">
        <v>39</v>
      </c>
      <c r="G107" s="19">
        <v>200</v>
      </c>
      <c r="H107" s="19">
        <v>200</v>
      </c>
      <c r="I107" s="19">
        <v>200</v>
      </c>
    </row>
    <row r="108" spans="1:9" ht="94.5" x14ac:dyDescent="0.25">
      <c r="A108" s="10">
        <f t="shared" si="39"/>
        <v>95</v>
      </c>
      <c r="B108" s="17" t="s">
        <v>127</v>
      </c>
      <c r="C108" s="18" t="s">
        <v>66</v>
      </c>
      <c r="D108" s="18" t="s">
        <v>31</v>
      </c>
      <c r="E108" s="18" t="s">
        <v>72</v>
      </c>
      <c r="F108" s="18"/>
      <c r="G108" s="19">
        <f>G109+G111</f>
        <v>1049.74</v>
      </c>
      <c r="H108" s="19">
        <f t="shared" ref="H108" si="57">H109+H111</f>
        <v>1049.8</v>
      </c>
      <c r="I108" s="19">
        <f>I109+I111</f>
        <v>1049.8</v>
      </c>
    </row>
    <row r="109" spans="1:9" ht="94.5" x14ac:dyDescent="0.25">
      <c r="A109" s="10">
        <f t="shared" si="39"/>
        <v>96</v>
      </c>
      <c r="B109" s="17" t="s">
        <v>105</v>
      </c>
      <c r="C109" s="18" t="s">
        <v>66</v>
      </c>
      <c r="D109" s="18" t="s">
        <v>31</v>
      </c>
      <c r="E109" s="18" t="s">
        <v>72</v>
      </c>
      <c r="F109" s="18" t="s">
        <v>40</v>
      </c>
      <c r="G109" s="19">
        <f>G110</f>
        <v>609</v>
      </c>
      <c r="H109" s="19">
        <f t="shared" ref="H109:I109" si="58">H110</f>
        <v>609</v>
      </c>
      <c r="I109" s="19">
        <f t="shared" si="58"/>
        <v>609</v>
      </c>
    </row>
    <row r="110" spans="1:9" ht="31.5" x14ac:dyDescent="0.25">
      <c r="A110" s="10">
        <f t="shared" si="39"/>
        <v>97</v>
      </c>
      <c r="B110" s="17" t="s">
        <v>106</v>
      </c>
      <c r="C110" s="18" t="s">
        <v>66</v>
      </c>
      <c r="D110" s="18" t="s">
        <v>31</v>
      </c>
      <c r="E110" s="18" t="s">
        <v>72</v>
      </c>
      <c r="F110" s="18" t="s">
        <v>41</v>
      </c>
      <c r="G110" s="19">
        <v>609</v>
      </c>
      <c r="H110" s="19">
        <v>609</v>
      </c>
      <c r="I110" s="19">
        <v>609</v>
      </c>
    </row>
    <row r="111" spans="1:9" ht="31.5" x14ac:dyDescent="0.25">
      <c r="A111" s="10">
        <f t="shared" si="39"/>
        <v>98</v>
      </c>
      <c r="B111" s="17" t="s">
        <v>57</v>
      </c>
      <c r="C111" s="18" t="s">
        <v>66</v>
      </c>
      <c r="D111" s="18" t="s">
        <v>31</v>
      </c>
      <c r="E111" s="18" t="s">
        <v>72</v>
      </c>
      <c r="F111" s="18" t="s">
        <v>38</v>
      </c>
      <c r="G111" s="19">
        <f>G112</f>
        <v>440.74</v>
      </c>
      <c r="H111" s="19">
        <f t="shared" ref="H111" si="59">H112</f>
        <v>440.8</v>
      </c>
      <c r="I111" s="19">
        <f>I112</f>
        <v>440.8</v>
      </c>
    </row>
    <row r="112" spans="1:9" ht="47.25" x14ac:dyDescent="0.25">
      <c r="A112" s="10">
        <f t="shared" si="39"/>
        <v>99</v>
      </c>
      <c r="B112" s="17" t="s">
        <v>8</v>
      </c>
      <c r="C112" s="18" t="s">
        <v>66</v>
      </c>
      <c r="D112" s="18" t="s">
        <v>31</v>
      </c>
      <c r="E112" s="18" t="s">
        <v>72</v>
      </c>
      <c r="F112" s="18" t="s">
        <v>39</v>
      </c>
      <c r="G112" s="19">
        <f>420.74+20</f>
        <v>440.74</v>
      </c>
      <c r="H112" s="19">
        <f t="shared" ref="H112:I112" si="60">420.8+20</f>
        <v>440.8</v>
      </c>
      <c r="I112" s="19">
        <f t="shared" si="60"/>
        <v>440.8</v>
      </c>
    </row>
    <row r="113" spans="1:9" ht="110.25" x14ac:dyDescent="0.25">
      <c r="A113" s="10">
        <f t="shared" si="39"/>
        <v>100</v>
      </c>
      <c r="B113" s="17" t="s">
        <v>128</v>
      </c>
      <c r="C113" s="18" t="s">
        <v>66</v>
      </c>
      <c r="D113" s="18" t="s">
        <v>31</v>
      </c>
      <c r="E113" s="18" t="s">
        <v>73</v>
      </c>
      <c r="F113" s="18"/>
      <c r="G113" s="19">
        <f>G114</f>
        <v>40</v>
      </c>
      <c r="H113" s="19">
        <f t="shared" ref="H113:I113" si="61">H114</f>
        <v>40</v>
      </c>
      <c r="I113" s="19">
        <f t="shared" si="61"/>
        <v>40</v>
      </c>
    </row>
    <row r="114" spans="1:9" ht="31.5" x14ac:dyDescent="0.25">
      <c r="A114" s="10">
        <f t="shared" si="39"/>
        <v>101</v>
      </c>
      <c r="B114" s="17" t="s">
        <v>57</v>
      </c>
      <c r="C114" s="18" t="s">
        <v>66</v>
      </c>
      <c r="D114" s="18" t="s">
        <v>31</v>
      </c>
      <c r="E114" s="18" t="s">
        <v>73</v>
      </c>
      <c r="F114" s="18" t="s">
        <v>38</v>
      </c>
      <c r="G114" s="19">
        <f>G115</f>
        <v>40</v>
      </c>
      <c r="H114" s="19">
        <f t="shared" ref="H114:I114" si="62">H115</f>
        <v>40</v>
      </c>
      <c r="I114" s="19">
        <f t="shared" si="62"/>
        <v>40</v>
      </c>
    </row>
    <row r="115" spans="1:9" ht="47.25" x14ac:dyDescent="0.25">
      <c r="A115" s="10">
        <f>A114+1</f>
        <v>102</v>
      </c>
      <c r="B115" s="17" t="s">
        <v>8</v>
      </c>
      <c r="C115" s="18" t="s">
        <v>66</v>
      </c>
      <c r="D115" s="18" t="s">
        <v>31</v>
      </c>
      <c r="E115" s="18" t="s">
        <v>73</v>
      </c>
      <c r="F115" s="18" t="s">
        <v>39</v>
      </c>
      <c r="G115" s="19">
        <f>40</f>
        <v>40</v>
      </c>
      <c r="H115" s="19">
        <v>40</v>
      </c>
      <c r="I115" s="19">
        <v>40</v>
      </c>
    </row>
    <row r="116" spans="1:9" ht="63" x14ac:dyDescent="0.25">
      <c r="A116" s="10">
        <f>A115+1</f>
        <v>103</v>
      </c>
      <c r="B116" s="17" t="s">
        <v>133</v>
      </c>
      <c r="C116" s="18" t="s">
        <v>66</v>
      </c>
      <c r="D116" s="18" t="s">
        <v>31</v>
      </c>
      <c r="E116" s="18" t="s">
        <v>129</v>
      </c>
      <c r="F116" s="18"/>
      <c r="G116" s="19">
        <f>G117</f>
        <v>0</v>
      </c>
      <c r="H116" s="19">
        <f t="shared" ref="H116:I117" si="63">H117</f>
        <v>0</v>
      </c>
      <c r="I116" s="19">
        <f t="shared" si="63"/>
        <v>0</v>
      </c>
    </row>
    <row r="117" spans="1:9" ht="31.5" x14ac:dyDescent="0.25">
      <c r="A117" s="10">
        <f t="shared" si="39"/>
        <v>104</v>
      </c>
      <c r="B117" s="17" t="s">
        <v>57</v>
      </c>
      <c r="C117" s="18" t="s">
        <v>66</v>
      </c>
      <c r="D117" s="18" t="s">
        <v>31</v>
      </c>
      <c r="E117" s="18" t="s">
        <v>129</v>
      </c>
      <c r="F117" s="18" t="s">
        <v>38</v>
      </c>
      <c r="G117" s="19">
        <f>G118</f>
        <v>0</v>
      </c>
      <c r="H117" s="19">
        <f t="shared" si="63"/>
        <v>0</v>
      </c>
      <c r="I117" s="19">
        <f t="shared" si="63"/>
        <v>0</v>
      </c>
    </row>
    <row r="118" spans="1:9" ht="47.25" x14ac:dyDescent="0.25">
      <c r="A118" s="10">
        <f t="shared" si="39"/>
        <v>105</v>
      </c>
      <c r="B118" s="17" t="s">
        <v>8</v>
      </c>
      <c r="C118" s="18" t="s">
        <v>66</v>
      </c>
      <c r="D118" s="18" t="s">
        <v>31</v>
      </c>
      <c r="E118" s="18" t="s">
        <v>129</v>
      </c>
      <c r="F118" s="18" t="s">
        <v>39</v>
      </c>
      <c r="G118" s="19"/>
      <c r="H118" s="19"/>
      <c r="I118" s="19"/>
    </row>
    <row r="119" spans="1:9" s="13" customFormat="1" ht="15.75" x14ac:dyDescent="0.25">
      <c r="A119" s="10">
        <f>A118+1</f>
        <v>106</v>
      </c>
      <c r="B119" s="14" t="s">
        <v>43</v>
      </c>
      <c r="C119" s="15" t="s">
        <v>66</v>
      </c>
      <c r="D119" s="15" t="s">
        <v>32</v>
      </c>
      <c r="E119" s="15"/>
      <c r="F119" s="15"/>
      <c r="G119" s="16">
        <f>G120</f>
        <v>8770.7000000000007</v>
      </c>
      <c r="H119" s="16">
        <f t="shared" ref="H119:I121" si="64">H120</f>
        <v>8770.7000000000007</v>
      </c>
      <c r="I119" s="16">
        <f t="shared" si="64"/>
        <v>8770.7000000000007</v>
      </c>
    </row>
    <row r="120" spans="1:9" s="13" customFormat="1" ht="15.75" x14ac:dyDescent="0.25">
      <c r="A120" s="10">
        <f t="shared" si="39"/>
        <v>107</v>
      </c>
      <c r="B120" s="14" t="s">
        <v>15</v>
      </c>
      <c r="C120" s="15" t="s">
        <v>66</v>
      </c>
      <c r="D120" s="15" t="s">
        <v>33</v>
      </c>
      <c r="E120" s="15"/>
      <c r="F120" s="15"/>
      <c r="G120" s="16">
        <f>G121</f>
        <v>8770.7000000000007</v>
      </c>
      <c r="H120" s="16">
        <f t="shared" si="64"/>
        <v>8770.7000000000007</v>
      </c>
      <c r="I120" s="16">
        <f t="shared" si="64"/>
        <v>8770.7000000000007</v>
      </c>
    </row>
    <row r="121" spans="1:9" s="13" customFormat="1" ht="47.25" x14ac:dyDescent="0.25">
      <c r="A121" s="10">
        <f t="shared" si="39"/>
        <v>108</v>
      </c>
      <c r="B121" s="14" t="s">
        <v>93</v>
      </c>
      <c r="C121" s="15" t="s">
        <v>66</v>
      </c>
      <c r="D121" s="15" t="s">
        <v>33</v>
      </c>
      <c r="E121" s="15" t="s">
        <v>46</v>
      </c>
      <c r="F121" s="15"/>
      <c r="G121" s="16">
        <f>G122</f>
        <v>8770.7000000000007</v>
      </c>
      <c r="H121" s="16">
        <f t="shared" si="64"/>
        <v>8770.7000000000007</v>
      </c>
      <c r="I121" s="16">
        <f t="shared" si="64"/>
        <v>8770.7000000000007</v>
      </c>
    </row>
    <row r="122" spans="1:9" ht="47.25" x14ac:dyDescent="0.25">
      <c r="A122" s="10">
        <f t="shared" si="39"/>
        <v>109</v>
      </c>
      <c r="B122" s="17" t="s">
        <v>101</v>
      </c>
      <c r="C122" s="18" t="s">
        <v>66</v>
      </c>
      <c r="D122" s="18" t="s">
        <v>33</v>
      </c>
      <c r="E122" s="18" t="s">
        <v>45</v>
      </c>
      <c r="F122" s="18"/>
      <c r="G122" s="19">
        <f>G124</f>
        <v>8770.7000000000007</v>
      </c>
      <c r="H122" s="19">
        <f t="shared" ref="H122:I122" si="65">H124</f>
        <v>8770.7000000000007</v>
      </c>
      <c r="I122" s="19">
        <f t="shared" si="65"/>
        <v>8770.7000000000007</v>
      </c>
    </row>
    <row r="123" spans="1:9" ht="141.75" x14ac:dyDescent="0.25">
      <c r="A123" s="10">
        <f t="shared" si="39"/>
        <v>110</v>
      </c>
      <c r="B123" s="17" t="s">
        <v>102</v>
      </c>
      <c r="C123" s="18" t="s">
        <v>66</v>
      </c>
      <c r="D123" s="18" t="s">
        <v>33</v>
      </c>
      <c r="E123" s="18" t="s">
        <v>78</v>
      </c>
      <c r="F123" s="18"/>
      <c r="G123" s="19">
        <f>G124</f>
        <v>8770.7000000000007</v>
      </c>
      <c r="H123" s="19">
        <f t="shared" ref="H123:I124" si="66">H124</f>
        <v>8770.7000000000007</v>
      </c>
      <c r="I123" s="19">
        <f t="shared" si="66"/>
        <v>8770.7000000000007</v>
      </c>
    </row>
    <row r="124" spans="1:9" ht="15.75" x14ac:dyDescent="0.25">
      <c r="A124" s="10">
        <f t="shared" si="39"/>
        <v>111</v>
      </c>
      <c r="B124" s="17" t="s">
        <v>104</v>
      </c>
      <c r="C124" s="18" t="s">
        <v>66</v>
      </c>
      <c r="D124" s="18" t="s">
        <v>33</v>
      </c>
      <c r="E124" s="18" t="s">
        <v>78</v>
      </c>
      <c r="F124" s="18" t="s">
        <v>60</v>
      </c>
      <c r="G124" s="19">
        <f>G125</f>
        <v>8770.7000000000007</v>
      </c>
      <c r="H124" s="19">
        <f t="shared" si="66"/>
        <v>8770.7000000000007</v>
      </c>
      <c r="I124" s="19">
        <f t="shared" si="66"/>
        <v>8770.7000000000007</v>
      </c>
    </row>
    <row r="125" spans="1:9" ht="15.75" x14ac:dyDescent="0.25">
      <c r="A125" s="10">
        <f t="shared" si="39"/>
        <v>112</v>
      </c>
      <c r="B125" s="17" t="s">
        <v>61</v>
      </c>
      <c r="C125" s="18" t="s">
        <v>66</v>
      </c>
      <c r="D125" s="18" t="s">
        <v>33</v>
      </c>
      <c r="E125" s="18" t="s">
        <v>78</v>
      </c>
      <c r="F125" s="18" t="s">
        <v>62</v>
      </c>
      <c r="G125" s="19">
        <v>8770.7000000000007</v>
      </c>
      <c r="H125" s="19">
        <v>8770.7000000000007</v>
      </c>
      <c r="I125" s="19">
        <v>8770.7000000000007</v>
      </c>
    </row>
    <row r="126" spans="1:9" s="13" customFormat="1" ht="15.75" x14ac:dyDescent="0.25">
      <c r="A126" s="10">
        <f t="shared" si="39"/>
        <v>113</v>
      </c>
      <c r="B126" s="14" t="s">
        <v>16</v>
      </c>
      <c r="C126" s="15" t="s">
        <v>66</v>
      </c>
      <c r="D126" s="15">
        <v>1000</v>
      </c>
      <c r="E126" s="15"/>
      <c r="F126" s="15"/>
      <c r="G126" s="16">
        <f t="shared" ref="G126:I131" si="67">G127</f>
        <v>96</v>
      </c>
      <c r="H126" s="16">
        <f t="shared" si="67"/>
        <v>96</v>
      </c>
      <c r="I126" s="16">
        <f t="shared" si="67"/>
        <v>96</v>
      </c>
    </row>
    <row r="127" spans="1:9" s="13" customFormat="1" ht="15.75" x14ac:dyDescent="0.25">
      <c r="A127" s="10">
        <f t="shared" si="39"/>
        <v>114</v>
      </c>
      <c r="B127" s="14" t="s">
        <v>17</v>
      </c>
      <c r="C127" s="15" t="s">
        <v>66</v>
      </c>
      <c r="D127" s="15">
        <v>1001</v>
      </c>
      <c r="E127" s="15"/>
      <c r="F127" s="15"/>
      <c r="G127" s="16">
        <f t="shared" si="67"/>
        <v>96</v>
      </c>
      <c r="H127" s="16">
        <f t="shared" si="67"/>
        <v>96</v>
      </c>
      <c r="I127" s="16">
        <f t="shared" si="67"/>
        <v>96</v>
      </c>
    </row>
    <row r="128" spans="1:9" s="13" customFormat="1" ht="47.25" x14ac:dyDescent="0.25">
      <c r="A128" s="10">
        <f t="shared" si="39"/>
        <v>115</v>
      </c>
      <c r="B128" s="14" t="s">
        <v>95</v>
      </c>
      <c r="C128" s="15" t="s">
        <v>66</v>
      </c>
      <c r="D128" s="15">
        <v>1001</v>
      </c>
      <c r="E128" s="15" t="s">
        <v>46</v>
      </c>
      <c r="F128" s="15"/>
      <c r="G128" s="16">
        <f t="shared" si="67"/>
        <v>96</v>
      </c>
      <c r="H128" s="16">
        <f t="shared" si="67"/>
        <v>96</v>
      </c>
      <c r="I128" s="16">
        <f t="shared" si="67"/>
        <v>96</v>
      </c>
    </row>
    <row r="129" spans="1:9" ht="47.25" x14ac:dyDescent="0.25">
      <c r="A129" s="10">
        <f t="shared" si="39"/>
        <v>116</v>
      </c>
      <c r="B129" s="17" t="s">
        <v>101</v>
      </c>
      <c r="C129" s="18" t="s">
        <v>66</v>
      </c>
      <c r="D129" s="18">
        <v>1001</v>
      </c>
      <c r="E129" s="18" t="s">
        <v>45</v>
      </c>
      <c r="F129" s="18"/>
      <c r="G129" s="19">
        <f t="shared" si="67"/>
        <v>96</v>
      </c>
      <c r="H129" s="19">
        <f t="shared" si="67"/>
        <v>96</v>
      </c>
      <c r="I129" s="19">
        <f t="shared" si="67"/>
        <v>96</v>
      </c>
    </row>
    <row r="130" spans="1:9" ht="94.5" x14ac:dyDescent="0.25">
      <c r="A130" s="10">
        <f t="shared" si="39"/>
        <v>117</v>
      </c>
      <c r="B130" s="17" t="s">
        <v>92</v>
      </c>
      <c r="C130" s="18" t="s">
        <v>66</v>
      </c>
      <c r="D130" s="18">
        <v>1001</v>
      </c>
      <c r="E130" s="18" t="s">
        <v>74</v>
      </c>
      <c r="F130" s="18"/>
      <c r="G130" s="19">
        <f t="shared" si="67"/>
        <v>96</v>
      </c>
      <c r="H130" s="19">
        <f t="shared" si="67"/>
        <v>96</v>
      </c>
      <c r="I130" s="19">
        <f t="shared" si="67"/>
        <v>96</v>
      </c>
    </row>
    <row r="131" spans="1:9" ht="31.5" x14ac:dyDescent="0.25">
      <c r="A131" s="10">
        <f t="shared" si="39"/>
        <v>118</v>
      </c>
      <c r="B131" s="17" t="s">
        <v>18</v>
      </c>
      <c r="C131" s="18" t="s">
        <v>66</v>
      </c>
      <c r="D131" s="18">
        <v>1001</v>
      </c>
      <c r="E131" s="18" t="s">
        <v>74</v>
      </c>
      <c r="F131" s="18">
        <v>300</v>
      </c>
      <c r="G131" s="19">
        <f t="shared" si="67"/>
        <v>96</v>
      </c>
      <c r="H131" s="19">
        <f t="shared" si="67"/>
        <v>96</v>
      </c>
      <c r="I131" s="19">
        <f t="shared" si="67"/>
        <v>96</v>
      </c>
    </row>
    <row r="132" spans="1:9" ht="31.5" x14ac:dyDescent="0.25">
      <c r="A132" s="10">
        <f t="shared" si="39"/>
        <v>119</v>
      </c>
      <c r="B132" s="17" t="s">
        <v>19</v>
      </c>
      <c r="C132" s="18" t="s">
        <v>66</v>
      </c>
      <c r="D132" s="18">
        <v>1001</v>
      </c>
      <c r="E132" s="18" t="s">
        <v>74</v>
      </c>
      <c r="F132" s="18">
        <v>310</v>
      </c>
      <c r="G132" s="19">
        <v>96</v>
      </c>
      <c r="H132" s="19">
        <v>96</v>
      </c>
      <c r="I132" s="19">
        <v>96</v>
      </c>
    </row>
    <row r="133" spans="1:9" s="13" customFormat="1" ht="15.75" x14ac:dyDescent="0.25">
      <c r="A133" s="10">
        <f t="shared" si="39"/>
        <v>120</v>
      </c>
      <c r="B133" s="14" t="s">
        <v>20</v>
      </c>
      <c r="C133" s="15" t="s">
        <v>66</v>
      </c>
      <c r="D133" s="15">
        <v>1100</v>
      </c>
      <c r="E133" s="15"/>
      <c r="F133" s="15"/>
      <c r="G133" s="16">
        <f t="shared" ref="G133:I138" si="68">G134</f>
        <v>12</v>
      </c>
      <c r="H133" s="16">
        <f t="shared" si="68"/>
        <v>12</v>
      </c>
      <c r="I133" s="16">
        <f t="shared" si="68"/>
        <v>12</v>
      </c>
    </row>
    <row r="134" spans="1:9" s="13" customFormat="1" ht="15.75" x14ac:dyDescent="0.25">
      <c r="A134" s="10">
        <f t="shared" si="39"/>
        <v>121</v>
      </c>
      <c r="B134" s="14" t="s">
        <v>21</v>
      </c>
      <c r="C134" s="15" t="s">
        <v>66</v>
      </c>
      <c r="D134" s="15">
        <v>1102</v>
      </c>
      <c r="E134" s="15"/>
      <c r="F134" s="15"/>
      <c r="G134" s="16">
        <f t="shared" si="68"/>
        <v>12</v>
      </c>
      <c r="H134" s="16">
        <f t="shared" si="68"/>
        <v>12</v>
      </c>
      <c r="I134" s="16">
        <f t="shared" si="68"/>
        <v>12</v>
      </c>
    </row>
    <row r="135" spans="1:9" s="13" customFormat="1" ht="47.25" x14ac:dyDescent="0.25">
      <c r="A135" s="10">
        <f t="shared" si="39"/>
        <v>122</v>
      </c>
      <c r="B135" s="14" t="s">
        <v>95</v>
      </c>
      <c r="C135" s="15" t="s">
        <v>66</v>
      </c>
      <c r="D135" s="15">
        <v>1102</v>
      </c>
      <c r="E135" s="15" t="s">
        <v>46</v>
      </c>
      <c r="F135" s="15"/>
      <c r="G135" s="16">
        <f t="shared" si="68"/>
        <v>12</v>
      </c>
      <c r="H135" s="16">
        <f t="shared" si="68"/>
        <v>12</v>
      </c>
      <c r="I135" s="16">
        <f t="shared" si="68"/>
        <v>12</v>
      </c>
    </row>
    <row r="136" spans="1:9" ht="47.25" x14ac:dyDescent="0.25">
      <c r="A136" s="10">
        <f t="shared" si="39"/>
        <v>123</v>
      </c>
      <c r="B136" s="17" t="s">
        <v>101</v>
      </c>
      <c r="C136" s="18" t="s">
        <v>66</v>
      </c>
      <c r="D136" s="18">
        <v>1102</v>
      </c>
      <c r="E136" s="18" t="s">
        <v>45</v>
      </c>
      <c r="F136" s="18"/>
      <c r="G136" s="19">
        <f t="shared" si="68"/>
        <v>12</v>
      </c>
      <c r="H136" s="19">
        <f t="shared" si="68"/>
        <v>12</v>
      </c>
      <c r="I136" s="19">
        <f t="shared" si="68"/>
        <v>12</v>
      </c>
    </row>
    <row r="137" spans="1:9" ht="47.25" x14ac:dyDescent="0.25">
      <c r="A137" s="10">
        <f t="shared" si="39"/>
        <v>124</v>
      </c>
      <c r="B137" s="17" t="s">
        <v>103</v>
      </c>
      <c r="C137" s="18" t="s">
        <v>66</v>
      </c>
      <c r="D137" s="18">
        <v>1102</v>
      </c>
      <c r="E137" s="18" t="s">
        <v>52</v>
      </c>
      <c r="F137" s="18"/>
      <c r="G137" s="19">
        <f t="shared" si="68"/>
        <v>12</v>
      </c>
      <c r="H137" s="19">
        <f t="shared" si="68"/>
        <v>12</v>
      </c>
      <c r="I137" s="19">
        <f t="shared" si="68"/>
        <v>12</v>
      </c>
    </row>
    <row r="138" spans="1:9" ht="31.5" x14ac:dyDescent="0.25">
      <c r="A138" s="10">
        <f t="shared" si="39"/>
        <v>125</v>
      </c>
      <c r="B138" s="17" t="s">
        <v>57</v>
      </c>
      <c r="C138" s="18" t="s">
        <v>66</v>
      </c>
      <c r="D138" s="18">
        <v>1102</v>
      </c>
      <c r="E138" s="18" t="s">
        <v>52</v>
      </c>
      <c r="F138" s="18">
        <v>200</v>
      </c>
      <c r="G138" s="19">
        <f t="shared" si="68"/>
        <v>12</v>
      </c>
      <c r="H138" s="19">
        <f t="shared" si="68"/>
        <v>12</v>
      </c>
      <c r="I138" s="19">
        <f t="shared" si="68"/>
        <v>12</v>
      </c>
    </row>
    <row r="139" spans="1:9" ht="47.25" x14ac:dyDescent="0.25">
      <c r="A139" s="10">
        <f t="shared" si="39"/>
        <v>126</v>
      </c>
      <c r="B139" s="17" t="s">
        <v>8</v>
      </c>
      <c r="C139" s="18" t="s">
        <v>66</v>
      </c>
      <c r="D139" s="18">
        <v>1102</v>
      </c>
      <c r="E139" s="18" t="s">
        <v>52</v>
      </c>
      <c r="F139" s="18">
        <v>240</v>
      </c>
      <c r="G139" s="19">
        <v>12</v>
      </c>
      <c r="H139" s="19">
        <v>12</v>
      </c>
      <c r="I139" s="19">
        <v>12</v>
      </c>
    </row>
    <row r="140" spans="1:9" ht="15.75" x14ac:dyDescent="0.25">
      <c r="A140" s="10">
        <f t="shared" si="39"/>
        <v>127</v>
      </c>
      <c r="B140" s="14" t="s">
        <v>107</v>
      </c>
      <c r="C140" s="15"/>
      <c r="D140" s="15"/>
      <c r="E140" s="15"/>
      <c r="F140" s="15"/>
      <c r="G140" s="16">
        <f>G15+G49+G58+G71+G81+G119+G133+G126</f>
        <v>19551.808000000001</v>
      </c>
      <c r="H140" s="38">
        <f>H15+H49+H58+H71+H81+H119+H133+H126</f>
        <v>19312.5</v>
      </c>
      <c r="I140" s="38">
        <f>I15+I49+I58+I71+I81+I119+I133+I126</f>
        <v>19126.8</v>
      </c>
    </row>
    <row r="141" spans="1:9" s="8" customFormat="1" ht="15.75" x14ac:dyDescent="0.25">
      <c r="A141" s="10">
        <f t="shared" si="39"/>
        <v>128</v>
      </c>
      <c r="B141" s="55" t="s">
        <v>108</v>
      </c>
      <c r="C141" s="55"/>
      <c r="D141" s="55"/>
      <c r="E141" s="55"/>
      <c r="F141" s="55"/>
      <c r="G141" s="56"/>
      <c r="H141" s="60">
        <v>455.9</v>
      </c>
      <c r="I141" s="60">
        <v>936.3</v>
      </c>
    </row>
    <row r="142" spans="1:9" s="8" customFormat="1" ht="15.75" x14ac:dyDescent="0.25">
      <c r="A142" s="10">
        <f t="shared" si="39"/>
        <v>129</v>
      </c>
      <c r="B142" s="14" t="s">
        <v>109</v>
      </c>
      <c r="C142" s="56"/>
      <c r="D142" s="56"/>
      <c r="E142" s="56"/>
      <c r="F142" s="56"/>
      <c r="G142" s="57">
        <f>G140+G141</f>
        <v>19551.808000000001</v>
      </c>
      <c r="H142" s="61">
        <f>H140+H141</f>
        <v>19768.400000000001</v>
      </c>
      <c r="I142" s="61">
        <f>I140+I141</f>
        <v>20063.099999999999</v>
      </c>
    </row>
    <row r="143" spans="1:9" ht="1.5" customHeight="1" x14ac:dyDescent="0.25">
      <c r="A143" s="58"/>
    </row>
  </sheetData>
  <mergeCells count="14">
    <mergeCell ref="G10:G12"/>
    <mergeCell ref="E1:I1"/>
    <mergeCell ref="E2:I2"/>
    <mergeCell ref="E3:I3"/>
    <mergeCell ref="E4:I4"/>
    <mergeCell ref="H10:H12"/>
    <mergeCell ref="I10:I12"/>
    <mergeCell ref="F10:F12"/>
    <mergeCell ref="A9:G9"/>
    <mergeCell ref="A10:A12"/>
    <mergeCell ref="B10:B12"/>
    <mergeCell ref="C10:C12"/>
    <mergeCell ref="D10:D12"/>
    <mergeCell ref="E10:E12"/>
  </mergeCells>
  <phoneticPr fontId="5" type="noConversion"/>
  <pageMargins left="0.9055118110236221" right="0.31496062992125984" top="0.35433070866141736" bottom="0.35433070866141736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</cp:lastModifiedBy>
  <cp:lastPrinted>2023-12-08T02:43:57Z</cp:lastPrinted>
  <dcterms:created xsi:type="dcterms:W3CDTF">2013-11-09T10:35:36Z</dcterms:created>
  <dcterms:modified xsi:type="dcterms:W3CDTF">2023-12-29T03:30:03Z</dcterms:modified>
</cp:coreProperties>
</file>